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pod\Desktop\"/>
    </mc:Choice>
  </mc:AlternateContent>
  <xr:revisionPtr revIDLastSave="0" documentId="13_ncr:1_{A43A1C21-201D-41F6-801E-FE4402663427}" xr6:coauthVersionLast="36" xr6:coauthVersionMax="36" xr10:uidLastSave="{00000000-0000-0000-0000-000000000000}"/>
  <bookViews>
    <workbookView xWindow="0" yWindow="0" windowWidth="57600" windowHeight="27720" activeTab="1" xr2:uid="{00000000-000D-0000-FFFF-FFFF00000000}"/>
  </bookViews>
  <sheets>
    <sheet name="일반인쇄견적서" sheetId="10" r:id="rId1"/>
    <sheet name="전주대학교 인쇄견적서" sheetId="9" r:id="rId2"/>
    <sheet name="전주대POD견적서" sheetId="8" r:id="rId3"/>
    <sheet name="디프로OA견적서" sheetId="2" r:id="rId4"/>
    <sheet name="인쇄견적서" sheetId="4" r:id="rId5"/>
    <sheet name="주문서" sheetId="7" r:id="rId6"/>
    <sheet name="용지별단가" sheetId="5" r:id="rId7"/>
  </sheets>
  <definedNames>
    <definedName name="_xlnm.Print_Area" localSheetId="3">디프로OA견적서!$A$1:$K$35</definedName>
    <definedName name="_xlnm.Print_Area" localSheetId="4">인쇄견적서!#REF!</definedName>
    <definedName name="_xlnm.Print_Area" localSheetId="0">일반인쇄견적서!#REF!</definedName>
    <definedName name="_xlnm.Print_Area" localSheetId="1">'전주대학교 인쇄견적서'!#REF!</definedName>
  </definedNames>
  <calcPr calcId="191029"/>
</workbook>
</file>

<file path=xl/calcChain.xml><?xml version="1.0" encoding="utf-8"?>
<calcChain xmlns="http://schemas.openxmlformats.org/spreadsheetml/2006/main">
  <c r="I3" i="9" l="1"/>
  <c r="N5" i="9"/>
  <c r="N4" i="9"/>
  <c r="N3" i="9"/>
  <c r="N6" i="9" s="1"/>
  <c r="N9" i="9" s="1"/>
  <c r="D17" i="10"/>
  <c r="D16" i="10"/>
  <c r="D15" i="10"/>
  <c r="D14" i="10"/>
  <c r="I6" i="10"/>
  <c r="D6" i="10"/>
  <c r="I5" i="10"/>
  <c r="D5" i="10"/>
  <c r="I4" i="10"/>
  <c r="D4" i="10"/>
  <c r="I3" i="10"/>
  <c r="D3" i="10"/>
  <c r="D19" i="10" l="1"/>
  <c r="D7" i="10"/>
  <c r="D9" i="10" s="1"/>
  <c r="I7" i="10"/>
  <c r="I9" i="10" s="1"/>
  <c r="I6" i="9"/>
  <c r="I5" i="9"/>
  <c r="I4" i="9"/>
  <c r="I7" i="9"/>
  <c r="I9" i="9" s="1"/>
  <c r="D6" i="9"/>
  <c r="D5" i="9"/>
  <c r="D4" i="9"/>
  <c r="D3" i="9"/>
  <c r="D7" i="9" s="1"/>
  <c r="D9" i="9" s="1"/>
  <c r="F16" i="8" l="1"/>
  <c r="F34" i="8" s="1"/>
  <c r="H16" i="8" l="1"/>
  <c r="H34" i="8" s="1"/>
  <c r="F35" i="8" s="1"/>
  <c r="B14" i="8" s="1"/>
  <c r="F30" i="4" l="1"/>
  <c r="E31" i="4"/>
  <c r="E32" i="4"/>
  <c r="E33" i="4"/>
  <c r="E34" i="4"/>
  <c r="E30" i="4"/>
  <c r="D31" i="4"/>
  <c r="D32" i="4"/>
  <c r="D33" i="4"/>
  <c r="D34" i="4"/>
  <c r="D30" i="4"/>
  <c r="F23" i="2" l="1"/>
  <c r="F2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14" i="2"/>
  <c r="D7" i="4" l="1"/>
  <c r="D8" i="4"/>
  <c r="D9" i="4"/>
  <c r="D10" i="4"/>
  <c r="C22" i="4"/>
  <c r="C30" i="4" l="1"/>
  <c r="C34" i="4"/>
  <c r="C32" i="4"/>
  <c r="C33" i="4"/>
  <c r="C31" i="4"/>
  <c r="D14" i="4" l="1"/>
  <c r="D15" i="4"/>
  <c r="D16" i="4"/>
  <c r="D17" i="4"/>
  <c r="D18" i="4"/>
  <c r="C23" i="4"/>
  <c r="D23" i="4"/>
  <c r="E23" i="4"/>
  <c r="C24" i="4"/>
  <c r="D24" i="4"/>
  <c r="E24" i="4"/>
  <c r="C25" i="4"/>
  <c r="D25" i="4"/>
  <c r="E25" i="4"/>
  <c r="C26" i="4"/>
  <c r="D26" i="4"/>
  <c r="E26" i="4"/>
  <c r="E22" i="4"/>
  <c r="D22" i="4"/>
  <c r="E15" i="4"/>
  <c r="E16" i="4"/>
  <c r="E17" i="4"/>
  <c r="E18" i="4"/>
  <c r="C15" i="4"/>
  <c r="C16" i="4"/>
  <c r="C17" i="4"/>
  <c r="C18" i="4"/>
  <c r="E14" i="4"/>
  <c r="C14" i="4"/>
  <c r="E7" i="4"/>
  <c r="E8" i="4"/>
  <c r="E9" i="4"/>
  <c r="E10" i="4"/>
  <c r="E6" i="4"/>
  <c r="D6" i="4"/>
  <c r="C7" i="4"/>
  <c r="C8" i="4"/>
  <c r="C9" i="4"/>
  <c r="C10" i="4"/>
  <c r="C6" i="4"/>
  <c r="F17" i="2" l="1"/>
  <c r="Q15" i="2"/>
  <c r="D19" i="2" s="1"/>
  <c r="F19" i="2" s="1"/>
  <c r="Q16" i="2"/>
  <c r="D20" i="2" s="1"/>
  <c r="F20" i="2" s="1"/>
  <c r="Q17" i="2"/>
  <c r="D21" i="2" s="1"/>
  <c r="F21" i="2" s="1"/>
  <c r="Q18" i="2"/>
  <c r="D22" i="2" s="1"/>
  <c r="F22" i="2" s="1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14" i="2"/>
  <c r="D18" i="2" s="1"/>
  <c r="F18" i="2" s="1"/>
  <c r="T15" i="2"/>
  <c r="U15" i="2" s="1"/>
  <c r="T16" i="2"/>
  <c r="U16" i="2" s="1"/>
  <c r="T17" i="2"/>
  <c r="U17" i="2" s="1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31" i="2"/>
  <c r="U31" i="2" s="1"/>
  <c r="T32" i="2"/>
  <c r="U32" i="2" s="1"/>
  <c r="T33" i="2"/>
  <c r="U33" i="2" s="1"/>
  <c r="T34" i="2"/>
  <c r="U34" i="2" s="1"/>
  <c r="T35" i="2"/>
  <c r="U35" i="2" s="1"/>
  <c r="T14" i="2"/>
  <c r="U14" i="2" s="1"/>
  <c r="D16" i="2" s="1"/>
  <c r="F16" i="2" s="1"/>
  <c r="H33" i="2" l="1"/>
  <c r="F33" i="2" l="1"/>
  <c r="F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jjpod</author>
  </authors>
  <commentList>
    <comment ref="C3" authorId="0" shapeId="0" xr:uid="{7B08EBA4-D705-4DBC-ABD9-3BBA2AF56FC0}">
      <text>
        <r>
          <rPr>
            <b/>
            <sz val="9"/>
            <color indexed="81"/>
            <rFont val="돋움"/>
            <family val="3"/>
            <charset val="129"/>
          </rPr>
          <t>간지표함한
총출력페이지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" authorId="0" shapeId="0" xr:uid="{8AB30100-BF3F-42A0-BA0D-5B13BEF7D513}">
      <text>
        <r>
          <rPr>
            <b/>
            <sz val="9"/>
            <color indexed="81"/>
            <rFont val="돋움"/>
            <family val="3"/>
            <charset val="129"/>
          </rPr>
          <t>간지표함한
총출력페이지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E43A7F81-2D45-4498-835B-5BFA50470744}">
      <text>
        <r>
          <rPr>
            <b/>
            <sz val="9"/>
            <color indexed="81"/>
            <rFont val="돋움"/>
            <family val="3"/>
            <charset val="129"/>
          </rPr>
          <t>칼라표지일때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입력
칼라표지양면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H5" authorId="0" shapeId="0" xr:uid="{6A5CC0ED-6B03-4A50-B897-B59A0270D1DA}">
      <text>
        <r>
          <rPr>
            <b/>
            <sz val="9"/>
            <color indexed="81"/>
            <rFont val="돋움"/>
            <family val="3"/>
            <charset val="129"/>
          </rPr>
          <t>칼라표지일때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입력
칼라표지양면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6" authorId="0" shapeId="0" xr:uid="{80F993BF-F43E-4C55-B30B-99281950C0EC}">
      <text>
        <r>
          <rPr>
            <b/>
            <sz val="9"/>
            <color indexed="81"/>
            <rFont val="돋움"/>
            <family val="3"/>
            <charset val="129"/>
          </rPr>
          <t>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단명일때</t>
        </r>
        <r>
          <rPr>
            <b/>
            <sz val="9"/>
            <color indexed="81"/>
            <rFont val="Tahoma"/>
            <family val="2"/>
          </rPr>
          <t xml:space="preserve"> 0 </t>
        </r>
        <r>
          <rPr>
            <b/>
            <sz val="9"/>
            <color indexed="81"/>
            <rFont val="돋움"/>
            <family val="3"/>
            <charset val="129"/>
          </rPr>
          <t>입력
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양면일때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H6" authorId="0" shapeId="0" xr:uid="{6DDFECAE-F752-4B64-8CA7-966E553D6478}">
      <text>
        <r>
          <rPr>
            <b/>
            <sz val="9"/>
            <color indexed="81"/>
            <rFont val="돋움"/>
            <family val="3"/>
            <charset val="129"/>
          </rPr>
          <t>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단면일때</t>
        </r>
        <r>
          <rPr>
            <b/>
            <sz val="9"/>
            <color indexed="81"/>
            <rFont val="Tahoma"/>
            <family val="2"/>
          </rPr>
          <t xml:space="preserve"> 0 </t>
        </r>
        <r>
          <rPr>
            <b/>
            <sz val="9"/>
            <color indexed="81"/>
            <rFont val="돋움"/>
            <family val="3"/>
            <charset val="129"/>
          </rPr>
          <t>입력
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양면일때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7" authorId="0" shapeId="0" xr:uid="{ED8C46FE-1889-49BD-8C0B-096DA82E2DE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권당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가격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7E7149F9-39BD-4499-A4F2-E9D66F8BA19C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권당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가격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D11854CC-657B-41C9-9EAD-610C739CB3A2}">
      <text>
        <r>
          <rPr>
            <b/>
            <sz val="9"/>
            <color indexed="81"/>
            <rFont val="돋움"/>
            <family val="3"/>
            <charset val="129"/>
          </rPr>
          <t>간지표함한
총출력페이지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 xr:uid="{7A7305C8-0AC8-48E5-8DCB-98ED05DA5E05}">
      <text>
        <r>
          <rPr>
            <b/>
            <sz val="9"/>
            <color indexed="81"/>
            <rFont val="돋움"/>
            <family val="3"/>
            <charset val="129"/>
          </rPr>
          <t>칼라표지일때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입력
칼라표지양면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16" authorId="0" shapeId="0" xr:uid="{D3525CF8-5AF7-4C16-A643-75E74FFFF19F}">
      <text>
        <r>
          <rPr>
            <b/>
            <sz val="9"/>
            <color indexed="81"/>
            <rFont val="돋움"/>
            <family val="3"/>
            <charset val="129"/>
          </rPr>
          <t>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단명일때</t>
        </r>
        <r>
          <rPr>
            <b/>
            <sz val="9"/>
            <color indexed="81"/>
            <rFont val="Tahoma"/>
            <family val="2"/>
          </rPr>
          <t xml:space="preserve"> 0 </t>
        </r>
        <r>
          <rPr>
            <b/>
            <sz val="9"/>
            <color indexed="81"/>
            <rFont val="돋움"/>
            <family val="3"/>
            <charset val="129"/>
          </rPr>
          <t>입력
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양면일때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D17" authorId="0" shapeId="0" xr:uid="{5A4AE0FB-E4C1-443F-B63C-B88BCC9E01AF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권당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가격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jjpod</author>
  </authors>
  <commentList>
    <comment ref="C3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간지표함한
총출력페이지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" authorId="0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간지표함한
총출력페이지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 xr:uid="{956E013F-69C3-4C36-9663-D9189C31AA0B}">
      <text>
        <r>
          <rPr>
            <b/>
            <sz val="9"/>
            <color indexed="81"/>
            <rFont val="돋움"/>
            <family val="3"/>
            <charset val="129"/>
          </rPr>
          <t>간지표함한
총출력페이지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 shapeId="0" xr:uid="{A3836890-EB5F-4349-BFE7-F84E3EE381D7}">
      <text>
        <r>
          <rPr>
            <b/>
            <sz val="9"/>
            <color indexed="81"/>
            <rFont val="돋움"/>
            <family val="3"/>
            <charset val="129"/>
          </rPr>
          <t>칼라표지일때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입력
칼라표지양면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칼라표지일때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입력
칼라표지양면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칼라표지일때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입력
칼라표지양면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M5" authorId="0" shapeId="0" xr:uid="{C5DF2848-B90A-4DFF-BD08-1214EE7DD304}">
      <text>
        <r>
          <rPr>
            <b/>
            <sz val="9"/>
            <color indexed="81"/>
            <rFont val="돋움"/>
            <family val="3"/>
            <charset val="129"/>
          </rPr>
          <t>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단명일때</t>
        </r>
        <r>
          <rPr>
            <b/>
            <sz val="9"/>
            <color indexed="81"/>
            <rFont val="Tahoma"/>
            <family val="2"/>
          </rPr>
          <t xml:space="preserve"> 0 </t>
        </r>
        <r>
          <rPr>
            <b/>
            <sz val="9"/>
            <color indexed="81"/>
            <rFont val="돋움"/>
            <family val="3"/>
            <charset val="129"/>
          </rPr>
          <t>입력
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양면일때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C6" authorId="0" shapeId="0" xr:uid="{00000000-0006-0000-0000-000005000000}">
      <text>
        <r>
          <rPr>
            <b/>
            <sz val="9"/>
            <color indexed="81"/>
            <rFont val="돋움"/>
            <family val="3"/>
            <charset val="129"/>
          </rPr>
          <t>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단명일때</t>
        </r>
        <r>
          <rPr>
            <b/>
            <sz val="9"/>
            <color indexed="81"/>
            <rFont val="Tahoma"/>
            <family val="2"/>
          </rPr>
          <t xml:space="preserve"> 0 </t>
        </r>
        <r>
          <rPr>
            <b/>
            <sz val="9"/>
            <color indexed="81"/>
            <rFont val="돋움"/>
            <family val="3"/>
            <charset val="129"/>
          </rPr>
          <t>입력
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양면일때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H6" authorId="0" shapeId="0" xr:uid="{00000000-0006-0000-0000-000006000000}">
      <text>
        <r>
          <rPr>
            <b/>
            <sz val="9"/>
            <color indexed="81"/>
            <rFont val="돋움"/>
            <family val="3"/>
            <charset val="129"/>
          </rPr>
          <t>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단면일때</t>
        </r>
        <r>
          <rPr>
            <b/>
            <sz val="9"/>
            <color indexed="81"/>
            <rFont val="Tahoma"/>
            <family val="2"/>
          </rPr>
          <t xml:space="preserve"> 0 </t>
        </r>
        <r>
          <rPr>
            <b/>
            <sz val="9"/>
            <color indexed="81"/>
            <rFont val="돋움"/>
            <family val="3"/>
            <charset val="129"/>
          </rPr>
          <t>입력
흑백표지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양면일때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N6" authorId="0" shapeId="0" xr:uid="{6C3EFB6C-4AC1-4FBB-82AF-6E4E754691AB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권당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가격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권당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가격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권당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가격</t>
        </r>
        <r>
          <rPr>
            <b/>
            <sz val="9"/>
            <color indexed="81"/>
            <rFont val="Tahoma"/>
            <family val="2"/>
          </rPr>
          <t>(VAT</t>
        </r>
        <r>
          <rPr>
            <b/>
            <sz val="9"/>
            <color indexed="81"/>
            <rFont val="돋움"/>
            <family val="3"/>
            <charset val="129"/>
          </rPr>
          <t>별도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<sst xmlns="http://schemas.openxmlformats.org/spreadsheetml/2006/main" count="415" uniqueCount="161">
  <si>
    <t xml:space="preserve"> 공 급자    </t>
    <phoneticPr fontId="3" type="noConversion"/>
  </si>
  <si>
    <t>등   록  번   호</t>
    <phoneticPr fontId="3" type="noConversion"/>
  </si>
  <si>
    <t>402-17-35891</t>
    <phoneticPr fontId="3" type="noConversion"/>
  </si>
  <si>
    <t>상   호</t>
    <phoneticPr fontId="3" type="noConversion"/>
  </si>
  <si>
    <t>성 명</t>
    <phoneticPr fontId="3" type="noConversion"/>
  </si>
  <si>
    <t>황태관</t>
    <phoneticPr fontId="3" type="noConversion"/>
  </si>
  <si>
    <t>귀하</t>
    <phoneticPr fontId="3" type="noConversion"/>
  </si>
  <si>
    <t>사업장소재지</t>
    <phoneticPr fontId="3" type="noConversion"/>
  </si>
  <si>
    <t>업   태</t>
    <phoneticPr fontId="3" type="noConversion"/>
  </si>
  <si>
    <t>종 목</t>
    <phoneticPr fontId="3" type="noConversion"/>
  </si>
  <si>
    <t>전   화</t>
    <phoneticPr fontId="3" type="noConversion"/>
  </si>
  <si>
    <t>063-904-9044</t>
    <phoneticPr fontId="3" type="noConversion"/>
  </si>
  <si>
    <t>합   계   금   액</t>
    <phoneticPr fontId="3" type="noConversion"/>
  </si>
  <si>
    <t>품          목</t>
    <phoneticPr fontId="3" type="noConversion"/>
  </si>
  <si>
    <t>규격</t>
    <phoneticPr fontId="3" type="noConversion"/>
  </si>
  <si>
    <t>수량</t>
    <phoneticPr fontId="3" type="noConversion"/>
  </si>
  <si>
    <t>단   가</t>
    <phoneticPr fontId="3" type="noConversion"/>
  </si>
  <si>
    <t>공급가액</t>
    <phoneticPr fontId="3" type="noConversion"/>
  </si>
  <si>
    <t>세    액</t>
    <phoneticPr fontId="3" type="noConversion"/>
  </si>
  <si>
    <t>비고</t>
    <phoneticPr fontId="3" type="noConversion"/>
  </si>
  <si>
    <t>계</t>
    <phoneticPr fontId="3" type="noConversion"/>
  </si>
  <si>
    <t>디프로오에이</t>
    <phoneticPr fontId="3" type="noConversion"/>
  </si>
  <si>
    <t>도소매 서비스</t>
    <phoneticPr fontId="3" type="noConversion"/>
  </si>
  <si>
    <t>사무용품        사무기기임대</t>
    <phoneticPr fontId="3" type="noConversion"/>
  </si>
  <si>
    <t>아 래 와  같 이  견 적 합 니 다.</t>
    <phoneticPr fontId="3" type="noConversion"/>
  </si>
  <si>
    <t>거  래  명  세  표</t>
    <phoneticPr fontId="3" type="noConversion"/>
  </si>
  <si>
    <t>VAT포함금액</t>
    <phoneticPr fontId="3" type="noConversion"/>
  </si>
  <si>
    <t>A4출력페이지입력</t>
    <phoneticPr fontId="3" type="noConversion"/>
  </si>
  <si>
    <t>A3출력페이지입력</t>
    <phoneticPr fontId="3" type="noConversion"/>
  </si>
  <si>
    <t>제본금액</t>
    <phoneticPr fontId="3" type="noConversion"/>
  </si>
  <si>
    <r>
      <t>일금</t>
    </r>
    <r>
      <rPr>
        <b/>
        <sz val="14"/>
        <rFont val="-소망M"/>
        <family val="1"/>
        <charset val="129"/>
      </rPr>
      <t xml:space="preserve">                      </t>
    </r>
    <r>
      <rPr>
        <b/>
        <sz val="14"/>
        <rFont val="한컴바탕"/>
        <family val="1"/>
        <charset val="129"/>
      </rPr>
      <t>원정(</t>
    </r>
    <r>
      <rPr>
        <b/>
        <sz val="14"/>
        <rFont val="-소망M"/>
        <family val="1"/>
        <charset val="129"/>
      </rPr>
      <t xml:space="preserve">\                        </t>
    </r>
    <r>
      <rPr>
        <b/>
        <sz val="14"/>
        <rFont val="한컴바탕"/>
        <family val="1"/>
        <charset val="129"/>
      </rPr>
      <t>)</t>
    </r>
    <phoneticPr fontId="3" type="noConversion"/>
  </si>
  <si>
    <t>무선,트윈와이어,크리스탈링 제본가격</t>
    <phoneticPr fontId="3" type="noConversion"/>
  </si>
  <si>
    <t>A4,B5인쇄 페이지</t>
    <phoneticPr fontId="3" type="noConversion"/>
  </si>
  <si>
    <t>A5출력페이지입력</t>
    <phoneticPr fontId="3" type="noConversion"/>
  </si>
  <si>
    <t>1~2권</t>
    <phoneticPr fontId="3" type="noConversion"/>
  </si>
  <si>
    <t>3권이상</t>
    <phoneticPr fontId="3" type="noConversion"/>
  </si>
  <si>
    <t>100권이상</t>
    <phoneticPr fontId="3" type="noConversion"/>
  </si>
  <si>
    <t>중철 제본가격50P이하</t>
    <phoneticPr fontId="3" type="noConversion"/>
  </si>
  <si>
    <t>50권이상</t>
    <phoneticPr fontId="3" type="noConversion"/>
  </si>
  <si>
    <t>파일출력</t>
    <phoneticPr fontId="3" type="noConversion"/>
  </si>
  <si>
    <t>레자백 대봉투</t>
    <phoneticPr fontId="3" type="noConversion"/>
  </si>
  <si>
    <t>레자백110g(페스티발#101)</t>
    <phoneticPr fontId="3" type="noConversion"/>
  </si>
  <si>
    <t>전주시 완산구 전주천서로473</t>
    <phoneticPr fontId="3" type="noConversion"/>
  </si>
  <si>
    <t>A3</t>
    <phoneticPr fontId="3" type="noConversion"/>
  </si>
  <si>
    <t>양장논문 제본가격</t>
    <phoneticPr fontId="3" type="noConversion"/>
  </si>
  <si>
    <t>10권</t>
    <phoneticPr fontId="3" type="noConversion"/>
  </si>
  <si>
    <t>20권</t>
    <phoneticPr fontId="3" type="noConversion"/>
  </si>
  <si>
    <t>30권</t>
    <phoneticPr fontId="3" type="noConversion"/>
  </si>
  <si>
    <t>출력페이지입력</t>
    <phoneticPr fontId="3" type="noConversion"/>
  </si>
  <si>
    <t>한지200g</t>
    <phoneticPr fontId="3" type="noConversion"/>
  </si>
  <si>
    <t>상장금태250g</t>
    <phoneticPr fontId="3" type="noConversion"/>
  </si>
  <si>
    <t>백상150g</t>
    <phoneticPr fontId="3" type="noConversion"/>
  </si>
  <si>
    <t>A3</t>
    <phoneticPr fontId="3" type="noConversion"/>
  </si>
  <si>
    <t>A/T-200g</t>
    <phoneticPr fontId="3" type="noConversion"/>
  </si>
  <si>
    <t>A/T-250g</t>
    <phoneticPr fontId="3" type="noConversion"/>
  </si>
  <si>
    <t>A/T-150g</t>
    <phoneticPr fontId="3" type="noConversion"/>
  </si>
  <si>
    <t>A4</t>
    <phoneticPr fontId="3" type="noConversion"/>
  </si>
  <si>
    <t>원  가</t>
    <phoneticPr fontId="3" type="noConversion"/>
  </si>
  <si>
    <t>사 이 즈</t>
    <phoneticPr fontId="3" type="noConversion"/>
  </si>
  <si>
    <t>용 지  종 류</t>
    <phoneticPr fontId="3" type="noConversion"/>
  </si>
  <si>
    <t>페스티발-200g(#101)땅콩색</t>
    <phoneticPr fontId="3" type="noConversion"/>
  </si>
  <si>
    <t>페스티발-230g(#101)흰색</t>
    <phoneticPr fontId="3" type="noConversion"/>
  </si>
  <si>
    <t>페스티발-230g(#101)흰색-양면</t>
    <phoneticPr fontId="3" type="noConversion"/>
  </si>
  <si>
    <t>후가공단가</t>
    <phoneticPr fontId="3" type="noConversion"/>
  </si>
  <si>
    <t>스테이플1점</t>
    <phoneticPr fontId="3" type="noConversion"/>
  </si>
  <si>
    <t>스테이플2점</t>
    <phoneticPr fontId="3" type="noConversion"/>
  </si>
  <si>
    <t>스테이블2점 중철</t>
    <phoneticPr fontId="3" type="noConversion"/>
  </si>
  <si>
    <t>작업공정</t>
    <phoneticPr fontId="3" type="noConversion"/>
  </si>
  <si>
    <t>일반</t>
    <phoneticPr fontId="3" type="noConversion"/>
  </si>
  <si>
    <t>대량</t>
    <phoneticPr fontId="3" type="noConversion"/>
  </si>
  <si>
    <t>간지삽입</t>
    <phoneticPr fontId="3" type="noConversion"/>
  </si>
  <si>
    <t>표지코팅</t>
    <phoneticPr fontId="3" type="noConversion"/>
  </si>
  <si>
    <t>FAX전송기본3장이하</t>
    <phoneticPr fontId="3" type="noConversion"/>
  </si>
  <si>
    <t>표지</t>
    <phoneticPr fontId="3" type="noConversion"/>
  </si>
  <si>
    <t>터치꽃분홍180g/보라/연두</t>
    <phoneticPr fontId="3" type="noConversion"/>
  </si>
  <si>
    <t>-</t>
    <phoneticPr fontId="3" type="noConversion"/>
  </si>
  <si>
    <t>-</t>
    <phoneticPr fontId="3" type="noConversion"/>
  </si>
  <si>
    <t>제본방법</t>
    <phoneticPr fontId="21" type="noConversion"/>
  </si>
  <si>
    <t>핸드폰</t>
    <phoneticPr fontId="21" type="noConversion"/>
  </si>
  <si>
    <t>주문번호</t>
    <phoneticPr fontId="21" type="noConversion"/>
  </si>
  <si>
    <t xml:space="preserve">     월        일         요일</t>
    <phoneticPr fontId="21" type="noConversion"/>
  </si>
  <si>
    <t>우리은행(황태관) 1002-851-458650</t>
    <phoneticPr fontId="3" type="noConversion"/>
  </si>
  <si>
    <t xml:space="preserve">ㅁ트윈와이어 ㅁ크리스탈링 ㅁ책제본  </t>
    <phoneticPr fontId="21" type="noConversion"/>
  </si>
  <si>
    <t>수령확인</t>
    <phoneticPr fontId="21" type="noConversion"/>
  </si>
  <si>
    <t>원 본</t>
    <phoneticPr fontId="21" type="noConversion"/>
  </si>
  <si>
    <t>파 일</t>
    <phoneticPr fontId="21" type="noConversion"/>
  </si>
  <si>
    <t>수 량</t>
    <phoneticPr fontId="21" type="noConversion"/>
  </si>
  <si>
    <t>이 름</t>
    <phoneticPr fontId="21" type="noConversion"/>
  </si>
  <si>
    <t>ㅁ보관</t>
    <phoneticPr fontId="3" type="noConversion"/>
  </si>
  <si>
    <t>찾아감ㅁ</t>
    <phoneticPr fontId="3" type="noConversion"/>
  </si>
  <si>
    <t>결재확인</t>
    <phoneticPr fontId="21" type="noConversion"/>
  </si>
  <si>
    <t>ㅁ</t>
    <phoneticPr fontId="21" type="noConversion"/>
  </si>
  <si>
    <t>ㅁ</t>
    <phoneticPr fontId="3" type="noConversion"/>
  </si>
  <si>
    <t>출력내용</t>
    <phoneticPr fontId="21" type="noConversion"/>
  </si>
  <si>
    <t>\</t>
    <phoneticPr fontId="3" type="noConversion"/>
  </si>
  <si>
    <t>ㅁbook     ㅁ개인</t>
    <phoneticPr fontId="21" type="noConversion"/>
  </si>
  <si>
    <t>책제목</t>
    <phoneticPr fontId="21" type="noConversion"/>
  </si>
  <si>
    <t xml:space="preserve">    월          일           요일</t>
    <phoneticPr fontId="21" type="noConversion"/>
  </si>
  <si>
    <t>삼교건설</t>
    <phoneticPr fontId="3" type="noConversion"/>
  </si>
  <si>
    <t>봉동소로2-6,2-7,2-19도로설계도</t>
    <phoneticPr fontId="3" type="noConversion"/>
  </si>
  <si>
    <t>간지</t>
    <phoneticPr fontId="3" type="noConversion"/>
  </si>
  <si>
    <t>A3접지</t>
    <phoneticPr fontId="3" type="noConversion"/>
  </si>
  <si>
    <t>금액</t>
    <phoneticPr fontId="3" type="noConversion"/>
  </si>
  <si>
    <t>장수</t>
    <phoneticPr fontId="3" type="noConversion"/>
  </si>
  <si>
    <t>" 용지소서</t>
    <phoneticPr fontId="3" type="noConversion"/>
  </si>
  <si>
    <t>" 지장물조서</t>
    <phoneticPr fontId="3" type="noConversion"/>
  </si>
  <si>
    <t>"단가산출서</t>
    <phoneticPr fontId="3" type="noConversion"/>
  </si>
  <si>
    <t>"설계서</t>
    <phoneticPr fontId="3" type="noConversion"/>
  </si>
  <si>
    <t>" 수량산출서</t>
    <phoneticPr fontId="3" type="noConversion"/>
  </si>
  <si>
    <t>스프링제본(200매이하)</t>
    <phoneticPr fontId="3" type="noConversion"/>
  </si>
  <si>
    <t>스프링제본(200매이상)</t>
    <phoneticPr fontId="3" type="noConversion"/>
  </si>
  <si>
    <t>포스터출력(A2)170g전용지</t>
    <phoneticPr fontId="3" type="noConversion"/>
  </si>
  <si>
    <t>포스터출력(A1)170g전용지</t>
    <phoneticPr fontId="3" type="noConversion"/>
  </si>
  <si>
    <t>포스터출력(A0)170g전용지</t>
    <phoneticPr fontId="3" type="noConversion"/>
  </si>
  <si>
    <t>권수입력</t>
    <phoneticPr fontId="3" type="noConversion"/>
  </si>
  <si>
    <t>견  적  서</t>
  </si>
  <si>
    <t>887-41-00211</t>
    <phoneticPr fontId="3" type="noConversion"/>
  </si>
  <si>
    <t>전주대 POD</t>
    <phoneticPr fontId="3" type="noConversion"/>
  </si>
  <si>
    <t>전라북도 도시재생지원센터</t>
    <phoneticPr fontId="3" type="noConversion"/>
  </si>
  <si>
    <t>전주시 완산구 천잠로 303</t>
    <phoneticPr fontId="3" type="noConversion"/>
  </si>
  <si>
    <t>제조업</t>
    <phoneticPr fontId="3" type="noConversion"/>
  </si>
  <si>
    <t>경인쇄업</t>
    <phoneticPr fontId="3" type="noConversion"/>
  </si>
  <si>
    <t>보고서출력및제본</t>
    <phoneticPr fontId="3" type="noConversion"/>
  </si>
  <si>
    <t>인쇄 주문 견적서 자동산출</t>
    <phoneticPr fontId="3" type="noConversion"/>
  </si>
  <si>
    <t>칼라출력</t>
    <phoneticPr fontId="3" type="noConversion"/>
  </si>
  <si>
    <t>칼라표지</t>
    <phoneticPr fontId="3" type="noConversion"/>
  </si>
  <si>
    <t>흑백표지</t>
    <phoneticPr fontId="3" type="noConversion"/>
  </si>
  <si>
    <t>흑백출력</t>
    <phoneticPr fontId="3" type="noConversion"/>
  </si>
  <si>
    <t>간   지</t>
    <phoneticPr fontId="3" type="noConversion"/>
  </si>
  <si>
    <t>공정가격산출</t>
    <phoneticPr fontId="3" type="noConversion"/>
  </si>
  <si>
    <t>출력매수입력</t>
    <phoneticPr fontId="3" type="noConversion"/>
  </si>
  <si>
    <t>공정가격단가</t>
    <phoneticPr fontId="3" type="noConversion"/>
  </si>
  <si>
    <t>책제본 권수</t>
    <phoneticPr fontId="3" type="noConversion"/>
  </si>
  <si>
    <t>출력제본 총비용</t>
    <phoneticPr fontId="3" type="noConversion"/>
  </si>
  <si>
    <t>* 내지(백상지75g)</t>
    <phoneticPr fontId="3" type="noConversion"/>
  </si>
  <si>
    <t>* 표지흑백출력(250g)s/a</t>
    <phoneticPr fontId="3" type="noConversion"/>
  </si>
  <si>
    <t>* PDF파일 접수</t>
    <phoneticPr fontId="3" type="noConversion"/>
  </si>
  <si>
    <t>* 표지PDF파일 접수</t>
    <phoneticPr fontId="3" type="noConversion"/>
  </si>
  <si>
    <t>인쇄기본 조건</t>
    <phoneticPr fontId="3" type="noConversion"/>
  </si>
  <si>
    <t>* 내지 종류</t>
    <phoneticPr fontId="3" type="noConversion"/>
  </si>
  <si>
    <t>* 표지 종류</t>
    <phoneticPr fontId="3" type="noConversion"/>
  </si>
  <si>
    <t>* 다른파일 교정</t>
    <phoneticPr fontId="3" type="noConversion"/>
  </si>
  <si>
    <t>* 표지 작성</t>
    <phoneticPr fontId="3" type="noConversion"/>
  </si>
  <si>
    <t>*표지 디자인</t>
    <phoneticPr fontId="3" type="noConversion"/>
  </si>
  <si>
    <t>백상지90g 출력비 10원추가</t>
    <phoneticPr fontId="3" type="noConversion"/>
  </si>
  <si>
    <t>1/2페지 파일 합병등 (교정비10,000원)</t>
    <phoneticPr fontId="3" type="noConversion"/>
  </si>
  <si>
    <t>수입지 500원 추가 (레자,마쉬,매직)</t>
    <phoneticPr fontId="3" type="noConversion"/>
  </si>
  <si>
    <t>압뒤 조합 세내카 입력 (작성 1,000)</t>
    <phoneticPr fontId="3" type="noConversion"/>
  </si>
  <si>
    <t>디자인 외주 (100.000원/장)</t>
    <phoneticPr fontId="3" type="noConversion"/>
  </si>
  <si>
    <r>
      <rPr>
        <sz val="20"/>
        <color rgb="FFFF0000"/>
        <rFont val="한양각헤드라인"/>
        <family val="1"/>
        <charset val="129"/>
      </rPr>
      <t>칼라</t>
    </r>
    <r>
      <rPr>
        <sz val="20"/>
        <rFont val="한양각헤드라인"/>
        <family val="1"/>
        <charset val="129"/>
      </rPr>
      <t xml:space="preserve"> </t>
    </r>
    <r>
      <rPr>
        <sz val="20"/>
        <color rgb="FF00B0F0"/>
        <rFont val="한양각헤드라인"/>
        <family val="1"/>
        <charset val="129"/>
      </rPr>
      <t>인쇄</t>
    </r>
    <r>
      <rPr>
        <sz val="20"/>
        <rFont val="한양각헤드라인"/>
        <family val="1"/>
        <charset val="129"/>
      </rPr>
      <t xml:space="preserve"> </t>
    </r>
    <r>
      <rPr>
        <sz val="20"/>
        <color rgb="FFFFC000"/>
        <rFont val="한양각헤드라인"/>
        <family val="1"/>
        <charset val="129"/>
      </rPr>
      <t>주문</t>
    </r>
    <r>
      <rPr>
        <sz val="20"/>
        <rFont val="한양각헤드라인"/>
        <family val="1"/>
        <charset val="129"/>
      </rPr>
      <t xml:space="preserve"> 견적서 자동산출</t>
    </r>
    <phoneticPr fontId="3" type="noConversion"/>
  </si>
  <si>
    <t>* 400쪽이상 제본</t>
    <phoneticPr fontId="3" type="noConversion"/>
  </si>
  <si>
    <t>제본비 추가 1,000원</t>
    <phoneticPr fontId="3" type="noConversion"/>
  </si>
  <si>
    <t>중철 인쇄 주문 견적서 자동산출</t>
    <phoneticPr fontId="3" type="noConversion"/>
  </si>
  <si>
    <t>중철제본 권수</t>
    <phoneticPr fontId="3" type="noConversion"/>
  </si>
  <si>
    <t>vat포함</t>
  </si>
  <si>
    <t>vat포함</t>
    <phoneticPr fontId="3" type="noConversion"/>
  </si>
  <si>
    <t>공정별 가격단가</t>
    <phoneticPr fontId="3" type="noConversion"/>
  </si>
  <si>
    <t>100쪽까지만 주문가능합니다.</t>
    <phoneticPr fontId="3" type="noConversion"/>
  </si>
  <si>
    <t>추가공정 단가</t>
    <phoneticPr fontId="3" type="noConversion"/>
  </si>
  <si>
    <t>링제본 금액동일</t>
    <phoneticPr fontId="3" type="noConversion"/>
  </si>
  <si>
    <t>표지는 내용과 동일한 종이재질로 출력됨니다.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</si>
</sst>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yyyy&quot;년&quot;\ m&quot;월&quot;\ d&quot;일&quot;;@"/>
    <numFmt numFmtId="177" formatCode="[$₩-412]#,##0"/>
    <numFmt numFmtId="178" formatCode="_-[$₩-412]* #,##0_-;\-[$₩-412]* #,##0_-;_-[$₩-412]* &quot;-&quot;??_-;_-@_-"/>
  </numFmts>
  <fonts count="4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u/>
      <sz val="20"/>
      <name val="한컴바탕"/>
      <family val="1"/>
      <charset val="129"/>
    </font>
    <font>
      <b/>
      <sz val="18"/>
      <name val="한컴바탕"/>
      <family val="1"/>
      <charset val="129"/>
    </font>
    <font>
      <sz val="11"/>
      <name val="한컴바탕"/>
      <family val="1"/>
      <charset val="129"/>
    </font>
    <font>
      <b/>
      <sz val="11"/>
      <name val="한컴바탕"/>
      <family val="1"/>
      <charset val="129"/>
    </font>
    <font>
      <b/>
      <sz val="12"/>
      <name val="한컴바탕확장"/>
      <family val="3"/>
      <charset val="129"/>
    </font>
    <font>
      <b/>
      <u/>
      <sz val="11"/>
      <name val="한컴바탕"/>
      <family val="1"/>
      <charset val="129"/>
    </font>
    <font>
      <sz val="10"/>
      <name val="한컴바탕"/>
      <family val="1"/>
      <charset val="129"/>
    </font>
    <font>
      <sz val="6"/>
      <name val="한컴바탕"/>
      <family val="1"/>
      <charset val="129"/>
    </font>
    <font>
      <b/>
      <sz val="14"/>
      <name val="한컴바탕"/>
      <family val="1"/>
      <charset val="129"/>
    </font>
    <font>
      <sz val="14"/>
      <name val="한컴바탕"/>
      <family val="1"/>
      <charset val="129"/>
    </font>
    <font>
      <sz val="12"/>
      <name val="한컴바탕"/>
      <family val="1"/>
      <charset val="129"/>
    </font>
    <font>
      <b/>
      <sz val="12"/>
      <name val="한컴바탕"/>
      <family val="1"/>
      <charset val="129"/>
    </font>
    <font>
      <b/>
      <sz val="14"/>
      <name val="-소망M"/>
      <family val="1"/>
      <charset val="129"/>
    </font>
    <font>
      <b/>
      <sz val="14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9"/>
      <name val="한컴바탕"/>
      <family val="1"/>
      <charset val="129"/>
    </font>
    <font>
      <sz val="9"/>
      <name val="돋움"/>
      <family val="3"/>
      <charset val="129"/>
    </font>
    <font>
      <sz val="9"/>
      <color rgb="FFFF0000"/>
      <name val="한컴바탕"/>
      <family val="1"/>
      <charset val="129"/>
    </font>
    <font>
      <sz val="16"/>
      <name val="한양각헤드라인"/>
      <family val="1"/>
      <charset val="129"/>
    </font>
    <font>
      <sz val="11"/>
      <name val="한컴 고딕"/>
      <family val="3"/>
      <charset val="129"/>
    </font>
    <font>
      <sz val="12"/>
      <name val="한컴 고딕"/>
      <family val="3"/>
      <charset val="129"/>
    </font>
    <font>
      <sz val="11"/>
      <color theme="1" tint="0.499984740745262"/>
      <name val="한컴 고딕"/>
      <family val="3"/>
      <charset val="129"/>
    </font>
    <font>
      <sz val="9"/>
      <name val="한컴 고딕"/>
      <family val="3"/>
      <charset val="129"/>
    </font>
    <font>
      <sz val="10"/>
      <name val="한컴 고딕"/>
      <family val="3"/>
      <charset val="129"/>
    </font>
    <font>
      <sz val="20"/>
      <name val="한양각헤드라인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theme="0" tint="-0.249977111117893"/>
      <name val="한컴 고딕"/>
      <family val="3"/>
      <charset val="129"/>
    </font>
    <font>
      <sz val="11"/>
      <color rgb="FFFF0000"/>
      <name val="한양각헤드라인"/>
      <family val="1"/>
      <charset val="129"/>
    </font>
    <font>
      <sz val="20"/>
      <color rgb="FFFF0000"/>
      <name val="한양각헤드라인"/>
      <family val="1"/>
      <charset val="129"/>
    </font>
    <font>
      <sz val="20"/>
      <color rgb="FF00B0F0"/>
      <name val="한양각헤드라인"/>
      <family val="1"/>
      <charset val="129"/>
    </font>
    <font>
      <sz val="20"/>
      <color rgb="FFFFC000"/>
      <name val="한양각헤드라인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92D050"/>
      </bottom>
      <diagonal/>
    </border>
    <border>
      <left/>
      <right/>
      <top style="thin">
        <color rgb="FF92D050"/>
      </top>
      <bottom/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5" fillId="0" borderId="0" xfId="2" applyFont="1">
      <alignment vertical="center"/>
    </xf>
    <xf numFmtId="0" fontId="6" fillId="0" borderId="0" xfId="2" applyFont="1">
      <alignment vertical="center"/>
    </xf>
    <xf numFmtId="176" fontId="7" fillId="0" borderId="0" xfId="2" applyNumberFormat="1" applyFont="1" applyAlignment="1">
      <alignment horizontal="center" vertical="center"/>
    </xf>
    <xf numFmtId="0" fontId="7" fillId="0" borderId="3" xfId="2" applyFont="1" applyBorder="1" applyAlignment="1">
      <alignment horizontal="center" vertical="distributed" wrapText="1"/>
    </xf>
    <xf numFmtId="0" fontId="6" fillId="0" borderId="3" xfId="2" applyFont="1" applyBorder="1">
      <alignment vertical="center"/>
    </xf>
    <xf numFmtId="0" fontId="7" fillId="0" borderId="0" xfId="2" applyFont="1" applyAlignment="1">
      <alignment horizontal="center" vertical="distributed" wrapText="1"/>
    </xf>
    <xf numFmtId="0" fontId="7" fillId="0" borderId="3" xfId="2" applyFont="1" applyBorder="1">
      <alignment vertical="center"/>
    </xf>
    <xf numFmtId="0" fontId="6" fillId="0" borderId="2" xfId="2" applyFont="1" applyBorder="1">
      <alignment vertical="center"/>
    </xf>
    <xf numFmtId="0" fontId="9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6" fillId="0" borderId="0" xfId="2" applyFont="1" applyAlignment="1">
      <alignment vertical="top"/>
    </xf>
    <xf numFmtId="0" fontId="10" fillId="0" borderId="0" xfId="2" applyFont="1">
      <alignment vertical="center"/>
    </xf>
    <xf numFmtId="0" fontId="6" fillId="0" borderId="7" xfId="2" applyFont="1" applyBorder="1">
      <alignment vertical="center"/>
    </xf>
    <xf numFmtId="0" fontId="6" fillId="0" borderId="8" xfId="2" applyFont="1" applyBorder="1">
      <alignment vertical="center"/>
    </xf>
    <xf numFmtId="0" fontId="11" fillId="0" borderId="3" xfId="2" applyFont="1" applyBorder="1" applyAlignment="1">
      <alignment vertical="center" wrapText="1"/>
    </xf>
    <xf numFmtId="0" fontId="7" fillId="0" borderId="0" xfId="2" applyFont="1">
      <alignment vertical="center"/>
    </xf>
    <xf numFmtId="0" fontId="8" fillId="0" borderId="1" xfId="2" applyNumberFormat="1" applyFont="1" applyBorder="1" applyAlignment="1">
      <alignment horizontal="center" vertical="justify" wrapText="1"/>
    </xf>
    <xf numFmtId="0" fontId="12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NumberFormat="1" applyFont="1" applyBorder="1">
      <alignment vertical="center"/>
    </xf>
    <xf numFmtId="0" fontId="14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3" fontId="6" fillId="0" borderId="0" xfId="2" applyNumberFormat="1" applyFont="1">
      <alignment vertical="center"/>
    </xf>
    <xf numFmtId="49" fontId="13" fillId="0" borderId="0" xfId="1" applyNumberFormat="1" applyFont="1">
      <alignment vertical="center"/>
    </xf>
    <xf numFmtId="49" fontId="6" fillId="0" borderId="0" xfId="2" applyNumberFormat="1" applyFont="1">
      <alignment vertical="center"/>
    </xf>
    <xf numFmtId="0" fontId="6" fillId="0" borderId="0" xfId="2" applyNumberFormat="1" applyFont="1">
      <alignment vertical="center"/>
    </xf>
    <xf numFmtId="0" fontId="6" fillId="0" borderId="3" xfId="2" applyFont="1" applyBorder="1" applyAlignment="1">
      <alignment vertical="center" wrapText="1"/>
    </xf>
    <xf numFmtId="0" fontId="6" fillId="0" borderId="0" xfId="2" applyFont="1" applyBorder="1">
      <alignment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0" fontId="0" fillId="0" borderId="0" xfId="0" applyBorder="1"/>
    <xf numFmtId="0" fontId="17" fillId="7" borderId="3" xfId="0" applyFont="1" applyFill="1" applyBorder="1" applyAlignment="1">
      <alignment horizontal="center" vertical="center"/>
    </xf>
    <xf numFmtId="0" fontId="17" fillId="7" borderId="3" xfId="0" applyFont="1" applyFill="1" applyBorder="1"/>
    <xf numFmtId="0" fontId="0" fillId="7" borderId="3" xfId="0" applyFill="1" applyBorder="1"/>
    <xf numFmtId="0" fontId="0" fillId="6" borderId="3" xfId="0" applyFill="1" applyBorder="1"/>
    <xf numFmtId="0" fontId="1" fillId="0" borderId="0" xfId="6" applyAlignment="1">
      <alignment horizontal="center" vertical="center"/>
    </xf>
    <xf numFmtId="0" fontId="20" fillId="0" borderId="12" xfId="6" applyFont="1" applyBorder="1" applyAlignment="1">
      <alignment vertical="center"/>
    </xf>
    <xf numFmtId="0" fontId="18" fillId="0" borderId="14" xfId="6" applyFont="1" applyBorder="1" applyAlignment="1">
      <alignment horizontal="center" vertical="center"/>
    </xf>
    <xf numFmtId="0" fontId="19" fillId="8" borderId="14" xfId="5" applyFont="1" applyBorder="1" applyAlignment="1">
      <alignment horizontal="center" vertical="center"/>
    </xf>
    <xf numFmtId="0" fontId="19" fillId="8" borderId="15" xfId="5" applyFont="1" applyBorder="1" applyAlignment="1">
      <alignment horizontal="center" vertical="center"/>
    </xf>
    <xf numFmtId="0" fontId="18" fillId="0" borderId="14" xfId="6" applyFont="1" applyBorder="1" applyAlignment="1">
      <alignment horizontal="right" vertical="center"/>
    </xf>
    <xf numFmtId="0" fontId="22" fillId="0" borderId="0" xfId="6" applyFont="1" applyBorder="1" applyAlignment="1">
      <alignment vertical="center"/>
    </xf>
    <xf numFmtId="0" fontId="18" fillId="0" borderId="13" xfId="6" applyFont="1" applyBorder="1" applyAlignment="1">
      <alignment horizontal="left" vertical="center"/>
    </xf>
    <xf numFmtId="0" fontId="18" fillId="0" borderId="12" xfId="6" applyFont="1" applyBorder="1" applyAlignment="1">
      <alignment horizontal="left" vertical="center"/>
    </xf>
    <xf numFmtId="0" fontId="19" fillId="2" borderId="14" xfId="5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41" fontId="0" fillId="0" borderId="3" xfId="7" applyFont="1" applyBorder="1" applyAlignment="1"/>
    <xf numFmtId="41" fontId="0" fillId="0" borderId="3" xfId="7" applyFont="1" applyBorder="1" applyAlignment="1">
      <alignment vertical="center"/>
    </xf>
    <xf numFmtId="41" fontId="0" fillId="0" borderId="0" xfId="7" applyFont="1" applyAlignment="1"/>
    <xf numFmtId="41" fontId="0" fillId="0" borderId="3" xfId="7" applyFont="1" applyBorder="1" applyAlignment="1">
      <alignment horizontal="center" vertical="center"/>
    </xf>
    <xf numFmtId="0" fontId="24" fillId="0" borderId="0" xfId="2" applyFont="1">
      <alignment vertical="center"/>
    </xf>
    <xf numFmtId="0" fontId="24" fillId="5" borderId="3" xfId="2" applyFont="1" applyFill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5" borderId="3" xfId="2" applyFont="1" applyFill="1" applyBorder="1">
      <alignment vertical="center"/>
    </xf>
    <xf numFmtId="42" fontId="24" fillId="0" borderId="3" xfId="4" applyFont="1" applyBorder="1" applyAlignment="1">
      <alignment horizontal="right" vertical="center"/>
    </xf>
    <xf numFmtId="0" fontId="24" fillId="2" borderId="3" xfId="2" applyFont="1" applyFill="1" applyBorder="1" applyAlignment="1">
      <alignment horizontal="center" vertical="center"/>
    </xf>
    <xf numFmtId="0" fontId="24" fillId="9" borderId="3" xfId="2" applyFont="1" applyFill="1" applyBorder="1">
      <alignment vertical="center"/>
    </xf>
    <xf numFmtId="42" fontId="26" fillId="0" borderId="3" xfId="4" applyFont="1" applyBorder="1" applyAlignment="1">
      <alignment horizontal="right" vertical="center"/>
    </xf>
    <xf numFmtId="0" fontId="24" fillId="0" borderId="3" xfId="2" applyFont="1" applyBorder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28" fillId="0" borderId="0" xfId="2" applyFo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24" fillId="0" borderId="0" xfId="2" applyFont="1" applyProtection="1">
      <alignment vertical="center"/>
      <protection locked="0"/>
    </xf>
    <xf numFmtId="0" fontId="31" fillId="0" borderId="0" xfId="2" applyFont="1" applyProtection="1">
      <alignment vertical="center"/>
      <protection locked="0"/>
    </xf>
    <xf numFmtId="42" fontId="31" fillId="0" borderId="0" xfId="4" applyFont="1" applyProtection="1">
      <alignment vertical="center"/>
      <protection locked="0"/>
    </xf>
    <xf numFmtId="0" fontId="24" fillId="0" borderId="23" xfId="2" applyFont="1" applyBorder="1" applyProtection="1">
      <alignment vertical="center"/>
      <protection locked="0"/>
    </xf>
    <xf numFmtId="0" fontId="24" fillId="0" borderId="20" xfId="2" applyFont="1" applyBorder="1" applyProtection="1">
      <alignment vertical="center"/>
      <protection locked="0"/>
    </xf>
    <xf numFmtId="0" fontId="24" fillId="0" borderId="26" xfId="2" applyFont="1" applyBorder="1" applyProtection="1">
      <alignment vertical="center"/>
      <protection locked="0"/>
    </xf>
    <xf numFmtId="0" fontId="28" fillId="0" borderId="21" xfId="2" applyFont="1" applyBorder="1" applyProtection="1">
      <alignment vertical="center"/>
      <protection locked="0"/>
    </xf>
    <xf numFmtId="0" fontId="31" fillId="0" borderId="22" xfId="2" applyFont="1" applyBorder="1" applyProtection="1">
      <alignment vertical="center"/>
      <protection locked="0"/>
    </xf>
    <xf numFmtId="0" fontId="28" fillId="0" borderId="24" xfId="2" applyFont="1" applyBorder="1" applyProtection="1">
      <alignment vertical="center"/>
      <protection locked="0"/>
    </xf>
    <xf numFmtId="0" fontId="31" fillId="0" borderId="0" xfId="2" applyFont="1" applyBorder="1" applyProtection="1">
      <alignment vertical="center"/>
      <protection locked="0"/>
    </xf>
    <xf numFmtId="0" fontId="28" fillId="0" borderId="25" xfId="2" applyFont="1" applyBorder="1" applyProtection="1">
      <alignment vertical="center"/>
      <protection locked="0"/>
    </xf>
    <xf numFmtId="0" fontId="31" fillId="0" borderId="7" xfId="2" applyFont="1" applyBorder="1" applyProtection="1">
      <alignment vertical="center"/>
      <protection locked="0"/>
    </xf>
    <xf numFmtId="0" fontId="27" fillId="11" borderId="3" xfId="4" applyNumberFormat="1" applyFont="1" applyFill="1" applyBorder="1" applyAlignment="1" applyProtection="1">
      <alignment horizontal="center" vertical="center"/>
      <protection locked="0"/>
    </xf>
    <xf numFmtId="0" fontId="6" fillId="0" borderId="17" xfId="2" applyFont="1" applyBorder="1" applyProtection="1">
      <alignment vertical="center"/>
      <protection locked="0"/>
    </xf>
    <xf numFmtId="0" fontId="30" fillId="7" borderId="3" xfId="2" applyFont="1" applyFill="1" applyBorder="1" applyAlignment="1" applyProtection="1">
      <alignment horizontal="center" vertical="center"/>
      <protection locked="0"/>
    </xf>
    <xf numFmtId="0" fontId="30" fillId="12" borderId="3" xfId="2" applyFont="1" applyFill="1" applyBorder="1" applyAlignment="1" applyProtection="1">
      <alignment horizontal="center" vertical="center"/>
      <protection locked="0"/>
    </xf>
    <xf numFmtId="0" fontId="28" fillId="7" borderId="3" xfId="2" applyFont="1" applyFill="1" applyBorder="1" applyAlignment="1" applyProtection="1">
      <alignment horizontal="center" vertical="center"/>
      <protection locked="0"/>
    </xf>
    <xf numFmtId="178" fontId="37" fillId="6" borderId="3" xfId="7" applyNumberFormat="1" applyFont="1" applyFill="1" applyBorder="1" applyProtection="1">
      <alignment vertical="center"/>
      <protection locked="0"/>
    </xf>
    <xf numFmtId="42" fontId="29" fillId="6" borderId="3" xfId="4" applyFont="1" applyFill="1" applyBorder="1" applyProtection="1">
      <alignment vertical="center"/>
      <protection locked="0"/>
    </xf>
    <xf numFmtId="0" fontId="28" fillId="12" borderId="3" xfId="2" applyFont="1" applyFill="1" applyBorder="1" applyAlignment="1" applyProtection="1">
      <alignment horizontal="center" vertical="center"/>
      <protection locked="0"/>
    </xf>
    <xf numFmtId="178" fontId="37" fillId="14" borderId="3" xfId="7" applyNumberFormat="1" applyFont="1" applyFill="1" applyBorder="1" applyProtection="1">
      <alignment vertical="center"/>
      <protection locked="0"/>
    </xf>
    <xf numFmtId="42" fontId="29" fillId="14" borderId="3" xfId="4" applyFont="1" applyFill="1" applyBorder="1" applyProtection="1">
      <alignment vertical="center"/>
      <protection locked="0"/>
    </xf>
    <xf numFmtId="0" fontId="32" fillId="0" borderId="19" xfId="2" applyFont="1" applyBorder="1" applyProtection="1">
      <alignment vertical="center"/>
      <protection locked="0"/>
    </xf>
    <xf numFmtId="0" fontId="32" fillId="0" borderId="0" xfId="2" applyFont="1" applyProtection="1">
      <alignment vertical="center"/>
      <protection locked="0"/>
    </xf>
    <xf numFmtId="0" fontId="28" fillId="13" borderId="9" xfId="2" applyFont="1" applyFill="1" applyBorder="1" applyAlignment="1" applyProtection="1">
      <alignment horizontal="center" vertical="center"/>
      <protection locked="0"/>
    </xf>
    <xf numFmtId="0" fontId="31" fillId="13" borderId="10" xfId="2" applyFont="1" applyFill="1" applyBorder="1" applyProtection="1">
      <alignment vertical="center"/>
      <protection locked="0"/>
    </xf>
    <xf numFmtId="42" fontId="38" fillId="13" borderId="11" xfId="4" applyFont="1" applyFill="1" applyBorder="1" applyProtection="1">
      <alignment vertical="center"/>
      <protection locked="0"/>
    </xf>
    <xf numFmtId="0" fontId="28" fillId="10" borderId="9" xfId="2" applyFont="1" applyFill="1" applyBorder="1" applyAlignment="1" applyProtection="1">
      <alignment horizontal="center" vertical="center"/>
      <protection locked="0"/>
    </xf>
    <xf numFmtId="0" fontId="31" fillId="10" borderId="10" xfId="2" applyFont="1" applyFill="1" applyBorder="1" applyProtection="1">
      <alignment vertical="center"/>
      <protection locked="0"/>
    </xf>
    <xf numFmtId="42" fontId="38" fillId="10" borderId="11" xfId="4" applyFont="1" applyFill="1" applyBorder="1" applyProtection="1">
      <alignment vertical="center"/>
      <protection locked="0"/>
    </xf>
    <xf numFmtId="0" fontId="31" fillId="13" borderId="18" xfId="2" applyFont="1" applyFill="1" applyBorder="1" applyAlignment="1" applyProtection="1">
      <alignment horizontal="right" vertical="center"/>
      <protection locked="0"/>
    </xf>
    <xf numFmtId="0" fontId="31" fillId="10" borderId="18" xfId="2" applyFont="1" applyFill="1" applyBorder="1" applyAlignment="1" applyProtection="1">
      <alignment horizontal="right" vertical="center"/>
      <protection locked="0"/>
    </xf>
    <xf numFmtId="0" fontId="33" fillId="0" borderId="7" xfId="2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41" fontId="6" fillId="0" borderId="4" xfId="3" applyFont="1" applyBorder="1" applyAlignment="1">
      <alignment vertical="center" shrinkToFit="1"/>
    </xf>
    <xf numFmtId="41" fontId="6" fillId="0" borderId="2" xfId="3" applyFont="1" applyBorder="1" applyAlignment="1">
      <alignment vertical="center" shrinkToFit="1"/>
    </xf>
    <xf numFmtId="41" fontId="7" fillId="0" borderId="4" xfId="3" applyFont="1" applyBorder="1" applyAlignment="1">
      <alignment horizontal="center" vertical="center" shrinkToFit="1"/>
    </xf>
    <xf numFmtId="41" fontId="7" fillId="0" borderId="8" xfId="3" applyFont="1" applyBorder="1" applyAlignment="1">
      <alignment horizontal="center" vertical="center" shrinkToFit="1"/>
    </xf>
    <xf numFmtId="41" fontId="7" fillId="0" borderId="2" xfId="3" applyFont="1" applyBorder="1" applyAlignment="1">
      <alignment horizontal="center" vertical="center" shrinkToFit="1"/>
    </xf>
    <xf numFmtId="177" fontId="12" fillId="0" borderId="4" xfId="2" applyNumberFormat="1" applyFont="1" applyBorder="1" applyAlignment="1">
      <alignment horizontal="right" vertical="center"/>
    </xf>
    <xf numFmtId="177" fontId="12" fillId="0" borderId="8" xfId="2" applyNumberFormat="1" applyFont="1" applyBorder="1" applyAlignment="1">
      <alignment horizontal="right" vertical="center"/>
    </xf>
    <xf numFmtId="177" fontId="12" fillId="0" borderId="2" xfId="2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5" xfId="2" applyNumberFormat="1" applyFont="1" applyBorder="1" applyAlignment="1">
      <alignment horizontal="center" vertical="justify" wrapText="1"/>
    </xf>
    <xf numFmtId="0" fontId="0" fillId="0" borderId="6" xfId="2" applyFont="1" applyBorder="1" applyAlignment="1">
      <alignment horizontal="center" vertical="justify" wrapText="1"/>
    </xf>
    <xf numFmtId="0" fontId="24" fillId="3" borderId="4" xfId="2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4" fillId="2" borderId="4" xfId="2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4" fillId="4" borderId="4" xfId="2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9" fillId="8" borderId="0" xfId="5" applyFont="1" applyBorder="1" applyAlignment="1">
      <alignment horizontal="center" vertical="center"/>
    </xf>
    <xf numFmtId="0" fontId="19" fillId="8" borderId="12" xfId="5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19" fillId="8" borderId="13" xfId="5" applyFont="1" applyBorder="1" applyAlignment="1">
      <alignment horizontal="center" vertical="center" wrapText="1"/>
    </xf>
    <xf numFmtId="0" fontId="19" fillId="8" borderId="12" xfId="5" applyFont="1" applyBorder="1" applyAlignment="1">
      <alignment horizontal="center" vertical="center" wrapText="1"/>
    </xf>
    <xf numFmtId="0" fontId="18" fillId="0" borderId="13" xfId="6" applyFont="1" applyBorder="1" applyAlignment="1">
      <alignment horizontal="right" vertical="center"/>
    </xf>
    <xf numFmtId="0" fontId="18" fillId="0" borderId="12" xfId="6" applyFont="1" applyBorder="1" applyAlignment="1">
      <alignment horizontal="right" vertical="center"/>
    </xf>
    <xf numFmtId="0" fontId="19" fillId="0" borderId="14" xfId="6" applyFont="1" applyBorder="1" applyAlignment="1">
      <alignment horizontal="center" vertical="center"/>
    </xf>
    <xf numFmtId="0" fontId="18" fillId="0" borderId="14" xfId="6" applyFont="1" applyBorder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32" fillId="0" borderId="0" xfId="2" applyFont="1" applyBorder="1" applyProtection="1">
      <alignment vertical="center"/>
      <protection locked="0"/>
    </xf>
    <xf numFmtId="0" fontId="31" fillId="11" borderId="19" xfId="2" applyFont="1" applyFill="1" applyBorder="1" applyProtection="1">
      <alignment vertical="center"/>
      <protection locked="0"/>
    </xf>
    <xf numFmtId="0" fontId="31" fillId="11" borderId="19" xfId="2" applyFont="1" applyFill="1" applyBorder="1" applyAlignment="1" applyProtection="1">
      <alignment horizontal="right" vertical="center"/>
      <protection locked="0"/>
    </xf>
    <xf numFmtId="42" fontId="38" fillId="11" borderId="19" xfId="4" applyFont="1" applyFill="1" applyBorder="1" applyProtection="1">
      <alignment vertical="center"/>
      <protection locked="0"/>
    </xf>
    <xf numFmtId="0" fontId="28" fillId="0" borderId="0" xfId="2" applyFont="1" applyAlignment="1" applyProtection="1">
      <alignment horizontal="center" vertical="center"/>
      <protection locked="0"/>
    </xf>
    <xf numFmtId="0" fontId="28" fillId="11" borderId="19" xfId="2" applyFont="1" applyFill="1" applyBorder="1" applyAlignment="1" applyProtection="1">
      <alignment horizontal="left" vertical="center"/>
      <protection locked="0"/>
    </xf>
  </cellXfs>
  <cellStyles count="8">
    <cellStyle name="40% - 강조색3" xfId="5" builtinId="39"/>
    <cellStyle name="쉼표 [0]" xfId="7" builtinId="6"/>
    <cellStyle name="쉼표 [0] 2" xfId="3" xr:uid="{00000000-0005-0000-0000-000002000000}"/>
    <cellStyle name="통화 [0]" xfId="4" builtinId="7"/>
    <cellStyle name="통화 [0] 2" xfId="1" xr:uid="{00000000-0005-0000-0000-000004000000}"/>
    <cellStyle name="표준" xfId="0" builtinId="0"/>
    <cellStyle name="표준 2" xfId="2" xr:uid="{00000000-0005-0000-0000-000006000000}"/>
    <cellStyle name="표준 3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7</xdr:row>
      <xdr:rowOff>285750</xdr:rowOff>
    </xdr:from>
    <xdr:ext cx="542192" cy="542925"/>
    <xdr:pic>
      <xdr:nvPicPr>
        <xdr:cNvPr id="2" name="Picture 2" descr="황태관인">
          <a:extLst>
            <a:ext uri="{FF2B5EF4-FFF2-40B4-BE49-F238E27FC236}">
              <a16:creationId xmlns:a16="http://schemas.microsoft.com/office/drawing/2014/main" id="{5A5B8A9A-3D30-43D0-A0B5-489FA50FD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848350" y="1695450"/>
          <a:ext cx="542192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7</xdr:row>
      <xdr:rowOff>285750</xdr:rowOff>
    </xdr:from>
    <xdr:to>
      <xdr:col>10</xdr:col>
      <xdr:colOff>152400</xdr:colOff>
      <xdr:row>9</xdr:row>
      <xdr:rowOff>161925</xdr:rowOff>
    </xdr:to>
    <xdr:pic>
      <xdr:nvPicPr>
        <xdr:cNvPr id="2" name="Picture 2" descr="황태관인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848350" y="169545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D2A0-FD7C-4F13-B7BA-E8B36B4776FA}">
  <dimension ref="A1:I39"/>
  <sheetViews>
    <sheetView zoomScaleNormal="100" workbookViewId="0">
      <selection activeCell="A12" sqref="A12:D19"/>
    </sheetView>
  </sheetViews>
  <sheetFormatPr defaultRowHeight="13.5"/>
  <cols>
    <col min="1" max="1" width="14.6640625" style="64" customWidth="1"/>
    <col min="2" max="2" width="10.77734375" style="64" customWidth="1"/>
    <col min="3" max="3" width="11.33203125" style="64" customWidth="1"/>
    <col min="4" max="4" width="18.109375" style="64" customWidth="1"/>
    <col min="5" max="5" width="8.88671875" style="64"/>
    <col min="6" max="6" width="15.88671875" style="64" customWidth="1"/>
    <col min="7" max="7" width="10.77734375" style="64" customWidth="1"/>
    <col min="8" max="8" width="11.44140625" style="64" customWidth="1"/>
    <col min="9" max="9" width="18.109375" style="64" customWidth="1"/>
    <col min="10" max="231" width="8.88671875" style="64"/>
    <col min="232" max="232" width="23.44140625" style="64" customWidth="1"/>
    <col min="233" max="233" width="6.21875" style="64" customWidth="1"/>
    <col min="234" max="234" width="5.77734375" style="64" customWidth="1"/>
    <col min="235" max="235" width="5.44140625" style="64" customWidth="1"/>
    <col min="236" max="236" width="3.21875" style="64" customWidth="1"/>
    <col min="237" max="237" width="6.6640625" style="64" customWidth="1"/>
    <col min="238" max="238" width="5.44140625" style="64" customWidth="1"/>
    <col min="239" max="239" width="5.33203125" style="64" customWidth="1"/>
    <col min="240" max="240" width="4.88671875" style="64" customWidth="1"/>
    <col min="241" max="241" width="6.33203125" style="64" customWidth="1"/>
    <col min="242" max="242" width="2.77734375" style="64" customWidth="1"/>
    <col min="243" max="487" width="8.88671875" style="64"/>
    <col min="488" max="488" width="23.44140625" style="64" customWidth="1"/>
    <col min="489" max="489" width="6.21875" style="64" customWidth="1"/>
    <col min="490" max="490" width="5.77734375" style="64" customWidth="1"/>
    <col min="491" max="491" width="5.44140625" style="64" customWidth="1"/>
    <col min="492" max="492" width="3.21875" style="64" customWidth="1"/>
    <col min="493" max="493" width="6.6640625" style="64" customWidth="1"/>
    <col min="494" max="494" width="5.44140625" style="64" customWidth="1"/>
    <col min="495" max="495" width="5.33203125" style="64" customWidth="1"/>
    <col min="496" max="496" width="4.88671875" style="64" customWidth="1"/>
    <col min="497" max="497" width="6.33203125" style="64" customWidth="1"/>
    <col min="498" max="498" width="2.77734375" style="64" customWidth="1"/>
    <col min="499" max="743" width="8.88671875" style="64"/>
    <col min="744" max="744" width="23.44140625" style="64" customWidth="1"/>
    <col min="745" max="745" width="6.21875" style="64" customWidth="1"/>
    <col min="746" max="746" width="5.77734375" style="64" customWidth="1"/>
    <col min="747" max="747" width="5.44140625" style="64" customWidth="1"/>
    <col min="748" max="748" width="3.21875" style="64" customWidth="1"/>
    <col min="749" max="749" width="6.6640625" style="64" customWidth="1"/>
    <col min="750" max="750" width="5.44140625" style="64" customWidth="1"/>
    <col min="751" max="751" width="5.33203125" style="64" customWidth="1"/>
    <col min="752" max="752" width="4.88671875" style="64" customWidth="1"/>
    <col min="753" max="753" width="6.33203125" style="64" customWidth="1"/>
    <col min="754" max="754" width="2.77734375" style="64" customWidth="1"/>
    <col min="755" max="999" width="8.88671875" style="64"/>
    <col min="1000" max="1000" width="23.44140625" style="64" customWidth="1"/>
    <col min="1001" max="1001" width="6.21875" style="64" customWidth="1"/>
    <col min="1002" max="1002" width="5.77734375" style="64" customWidth="1"/>
    <col min="1003" max="1003" width="5.44140625" style="64" customWidth="1"/>
    <col min="1004" max="1004" width="3.21875" style="64" customWidth="1"/>
    <col min="1005" max="1005" width="6.6640625" style="64" customWidth="1"/>
    <col min="1006" max="1006" width="5.44140625" style="64" customWidth="1"/>
    <col min="1007" max="1007" width="5.33203125" style="64" customWidth="1"/>
    <col min="1008" max="1008" width="4.88671875" style="64" customWidth="1"/>
    <col min="1009" max="1009" width="6.33203125" style="64" customWidth="1"/>
    <col min="1010" max="1010" width="2.77734375" style="64" customWidth="1"/>
    <col min="1011" max="1255" width="8.88671875" style="64"/>
    <col min="1256" max="1256" width="23.44140625" style="64" customWidth="1"/>
    <col min="1257" max="1257" width="6.21875" style="64" customWidth="1"/>
    <col min="1258" max="1258" width="5.77734375" style="64" customWidth="1"/>
    <col min="1259" max="1259" width="5.44140625" style="64" customWidth="1"/>
    <col min="1260" max="1260" width="3.21875" style="64" customWidth="1"/>
    <col min="1261" max="1261" width="6.6640625" style="64" customWidth="1"/>
    <col min="1262" max="1262" width="5.44140625" style="64" customWidth="1"/>
    <col min="1263" max="1263" width="5.33203125" style="64" customWidth="1"/>
    <col min="1264" max="1264" width="4.88671875" style="64" customWidth="1"/>
    <col min="1265" max="1265" width="6.33203125" style="64" customWidth="1"/>
    <col min="1266" max="1266" width="2.77734375" style="64" customWidth="1"/>
    <col min="1267" max="1511" width="8.88671875" style="64"/>
    <col min="1512" max="1512" width="23.44140625" style="64" customWidth="1"/>
    <col min="1513" max="1513" width="6.21875" style="64" customWidth="1"/>
    <col min="1514" max="1514" width="5.77734375" style="64" customWidth="1"/>
    <col min="1515" max="1515" width="5.44140625" style="64" customWidth="1"/>
    <col min="1516" max="1516" width="3.21875" style="64" customWidth="1"/>
    <col min="1517" max="1517" width="6.6640625" style="64" customWidth="1"/>
    <col min="1518" max="1518" width="5.44140625" style="64" customWidth="1"/>
    <col min="1519" max="1519" width="5.33203125" style="64" customWidth="1"/>
    <col min="1520" max="1520" width="4.88671875" style="64" customWidth="1"/>
    <col min="1521" max="1521" width="6.33203125" style="64" customWidth="1"/>
    <col min="1522" max="1522" width="2.77734375" style="64" customWidth="1"/>
    <col min="1523" max="1767" width="8.88671875" style="64"/>
    <col min="1768" max="1768" width="23.44140625" style="64" customWidth="1"/>
    <col min="1769" max="1769" width="6.21875" style="64" customWidth="1"/>
    <col min="1770" max="1770" width="5.77734375" style="64" customWidth="1"/>
    <col min="1771" max="1771" width="5.44140625" style="64" customWidth="1"/>
    <col min="1772" max="1772" width="3.21875" style="64" customWidth="1"/>
    <col min="1773" max="1773" width="6.6640625" style="64" customWidth="1"/>
    <col min="1774" max="1774" width="5.44140625" style="64" customWidth="1"/>
    <col min="1775" max="1775" width="5.33203125" style="64" customWidth="1"/>
    <col min="1776" max="1776" width="4.88671875" style="64" customWidth="1"/>
    <col min="1777" max="1777" width="6.33203125" style="64" customWidth="1"/>
    <col min="1778" max="1778" width="2.77734375" style="64" customWidth="1"/>
    <col min="1779" max="2023" width="8.88671875" style="64"/>
    <col min="2024" max="2024" width="23.44140625" style="64" customWidth="1"/>
    <col min="2025" max="2025" width="6.21875" style="64" customWidth="1"/>
    <col min="2026" max="2026" width="5.77734375" style="64" customWidth="1"/>
    <col min="2027" max="2027" width="5.44140625" style="64" customWidth="1"/>
    <col min="2028" max="2028" width="3.21875" style="64" customWidth="1"/>
    <col min="2029" max="2029" width="6.6640625" style="64" customWidth="1"/>
    <col min="2030" max="2030" width="5.44140625" style="64" customWidth="1"/>
    <col min="2031" max="2031" width="5.33203125" style="64" customWidth="1"/>
    <col min="2032" max="2032" width="4.88671875" style="64" customWidth="1"/>
    <col min="2033" max="2033" width="6.33203125" style="64" customWidth="1"/>
    <col min="2034" max="2034" width="2.77734375" style="64" customWidth="1"/>
    <col min="2035" max="2279" width="8.88671875" style="64"/>
    <col min="2280" max="2280" width="23.44140625" style="64" customWidth="1"/>
    <col min="2281" max="2281" width="6.21875" style="64" customWidth="1"/>
    <col min="2282" max="2282" width="5.77734375" style="64" customWidth="1"/>
    <col min="2283" max="2283" width="5.44140625" style="64" customWidth="1"/>
    <col min="2284" max="2284" width="3.21875" style="64" customWidth="1"/>
    <col min="2285" max="2285" width="6.6640625" style="64" customWidth="1"/>
    <col min="2286" max="2286" width="5.44140625" style="64" customWidth="1"/>
    <col min="2287" max="2287" width="5.33203125" style="64" customWidth="1"/>
    <col min="2288" max="2288" width="4.88671875" style="64" customWidth="1"/>
    <col min="2289" max="2289" width="6.33203125" style="64" customWidth="1"/>
    <col min="2290" max="2290" width="2.77734375" style="64" customWidth="1"/>
    <col min="2291" max="2535" width="8.88671875" style="64"/>
    <col min="2536" max="2536" width="23.44140625" style="64" customWidth="1"/>
    <col min="2537" max="2537" width="6.21875" style="64" customWidth="1"/>
    <col min="2538" max="2538" width="5.77734375" style="64" customWidth="1"/>
    <col min="2539" max="2539" width="5.44140625" style="64" customWidth="1"/>
    <col min="2540" max="2540" width="3.21875" style="64" customWidth="1"/>
    <col min="2541" max="2541" width="6.6640625" style="64" customWidth="1"/>
    <col min="2542" max="2542" width="5.44140625" style="64" customWidth="1"/>
    <col min="2543" max="2543" width="5.33203125" style="64" customWidth="1"/>
    <col min="2544" max="2544" width="4.88671875" style="64" customWidth="1"/>
    <col min="2545" max="2545" width="6.33203125" style="64" customWidth="1"/>
    <col min="2546" max="2546" width="2.77734375" style="64" customWidth="1"/>
    <col min="2547" max="2791" width="8.88671875" style="64"/>
    <col min="2792" max="2792" width="23.44140625" style="64" customWidth="1"/>
    <col min="2793" max="2793" width="6.21875" style="64" customWidth="1"/>
    <col min="2794" max="2794" width="5.77734375" style="64" customWidth="1"/>
    <col min="2795" max="2795" width="5.44140625" style="64" customWidth="1"/>
    <col min="2796" max="2796" width="3.21875" style="64" customWidth="1"/>
    <col min="2797" max="2797" width="6.6640625" style="64" customWidth="1"/>
    <col min="2798" max="2798" width="5.44140625" style="64" customWidth="1"/>
    <col min="2799" max="2799" width="5.33203125" style="64" customWidth="1"/>
    <col min="2800" max="2800" width="4.88671875" style="64" customWidth="1"/>
    <col min="2801" max="2801" width="6.33203125" style="64" customWidth="1"/>
    <col min="2802" max="2802" width="2.77734375" style="64" customWidth="1"/>
    <col min="2803" max="3047" width="8.88671875" style="64"/>
    <col min="3048" max="3048" width="23.44140625" style="64" customWidth="1"/>
    <col min="3049" max="3049" width="6.21875" style="64" customWidth="1"/>
    <col min="3050" max="3050" width="5.77734375" style="64" customWidth="1"/>
    <col min="3051" max="3051" width="5.44140625" style="64" customWidth="1"/>
    <col min="3052" max="3052" width="3.21875" style="64" customWidth="1"/>
    <col min="3053" max="3053" width="6.6640625" style="64" customWidth="1"/>
    <col min="3054" max="3054" width="5.44140625" style="64" customWidth="1"/>
    <col min="3055" max="3055" width="5.33203125" style="64" customWidth="1"/>
    <col min="3056" max="3056" width="4.88671875" style="64" customWidth="1"/>
    <col min="3057" max="3057" width="6.33203125" style="64" customWidth="1"/>
    <col min="3058" max="3058" width="2.77734375" style="64" customWidth="1"/>
    <col min="3059" max="3303" width="8.88671875" style="64"/>
    <col min="3304" max="3304" width="23.44140625" style="64" customWidth="1"/>
    <col min="3305" max="3305" width="6.21875" style="64" customWidth="1"/>
    <col min="3306" max="3306" width="5.77734375" style="64" customWidth="1"/>
    <col min="3307" max="3307" width="5.44140625" style="64" customWidth="1"/>
    <col min="3308" max="3308" width="3.21875" style="64" customWidth="1"/>
    <col min="3309" max="3309" width="6.6640625" style="64" customWidth="1"/>
    <col min="3310" max="3310" width="5.44140625" style="64" customWidth="1"/>
    <col min="3311" max="3311" width="5.33203125" style="64" customWidth="1"/>
    <col min="3312" max="3312" width="4.88671875" style="64" customWidth="1"/>
    <col min="3313" max="3313" width="6.33203125" style="64" customWidth="1"/>
    <col min="3314" max="3314" width="2.77734375" style="64" customWidth="1"/>
    <col min="3315" max="3559" width="8.88671875" style="64"/>
    <col min="3560" max="3560" width="23.44140625" style="64" customWidth="1"/>
    <col min="3561" max="3561" width="6.21875" style="64" customWidth="1"/>
    <col min="3562" max="3562" width="5.77734375" style="64" customWidth="1"/>
    <col min="3563" max="3563" width="5.44140625" style="64" customWidth="1"/>
    <col min="3564" max="3564" width="3.21875" style="64" customWidth="1"/>
    <col min="3565" max="3565" width="6.6640625" style="64" customWidth="1"/>
    <col min="3566" max="3566" width="5.44140625" style="64" customWidth="1"/>
    <col min="3567" max="3567" width="5.33203125" style="64" customWidth="1"/>
    <col min="3568" max="3568" width="4.88671875" style="64" customWidth="1"/>
    <col min="3569" max="3569" width="6.33203125" style="64" customWidth="1"/>
    <col min="3570" max="3570" width="2.77734375" style="64" customWidth="1"/>
    <col min="3571" max="3815" width="8.88671875" style="64"/>
    <col min="3816" max="3816" width="23.44140625" style="64" customWidth="1"/>
    <col min="3817" max="3817" width="6.21875" style="64" customWidth="1"/>
    <col min="3818" max="3818" width="5.77734375" style="64" customWidth="1"/>
    <col min="3819" max="3819" width="5.44140625" style="64" customWidth="1"/>
    <col min="3820" max="3820" width="3.21875" style="64" customWidth="1"/>
    <col min="3821" max="3821" width="6.6640625" style="64" customWidth="1"/>
    <col min="3822" max="3822" width="5.44140625" style="64" customWidth="1"/>
    <col min="3823" max="3823" width="5.33203125" style="64" customWidth="1"/>
    <col min="3824" max="3824" width="4.88671875" style="64" customWidth="1"/>
    <col min="3825" max="3825" width="6.33203125" style="64" customWidth="1"/>
    <col min="3826" max="3826" width="2.77734375" style="64" customWidth="1"/>
    <col min="3827" max="4071" width="8.88671875" style="64"/>
    <col min="4072" max="4072" width="23.44140625" style="64" customWidth="1"/>
    <col min="4073" max="4073" width="6.21875" style="64" customWidth="1"/>
    <col min="4074" max="4074" width="5.77734375" style="64" customWidth="1"/>
    <col min="4075" max="4075" width="5.44140625" style="64" customWidth="1"/>
    <col min="4076" max="4076" width="3.21875" style="64" customWidth="1"/>
    <col min="4077" max="4077" width="6.6640625" style="64" customWidth="1"/>
    <col min="4078" max="4078" width="5.44140625" style="64" customWidth="1"/>
    <col min="4079" max="4079" width="5.33203125" style="64" customWidth="1"/>
    <col min="4080" max="4080" width="4.88671875" style="64" customWidth="1"/>
    <col min="4081" max="4081" width="6.33203125" style="64" customWidth="1"/>
    <col min="4082" max="4082" width="2.77734375" style="64" customWidth="1"/>
    <col min="4083" max="4327" width="8.88671875" style="64"/>
    <col min="4328" max="4328" width="23.44140625" style="64" customWidth="1"/>
    <col min="4329" max="4329" width="6.21875" style="64" customWidth="1"/>
    <col min="4330" max="4330" width="5.77734375" style="64" customWidth="1"/>
    <col min="4331" max="4331" width="5.44140625" style="64" customWidth="1"/>
    <col min="4332" max="4332" width="3.21875" style="64" customWidth="1"/>
    <col min="4333" max="4333" width="6.6640625" style="64" customWidth="1"/>
    <col min="4334" max="4334" width="5.44140625" style="64" customWidth="1"/>
    <col min="4335" max="4335" width="5.33203125" style="64" customWidth="1"/>
    <col min="4336" max="4336" width="4.88671875" style="64" customWidth="1"/>
    <col min="4337" max="4337" width="6.33203125" style="64" customWidth="1"/>
    <col min="4338" max="4338" width="2.77734375" style="64" customWidth="1"/>
    <col min="4339" max="4583" width="8.88671875" style="64"/>
    <col min="4584" max="4584" width="23.44140625" style="64" customWidth="1"/>
    <col min="4585" max="4585" width="6.21875" style="64" customWidth="1"/>
    <col min="4586" max="4586" width="5.77734375" style="64" customWidth="1"/>
    <col min="4587" max="4587" width="5.44140625" style="64" customWidth="1"/>
    <col min="4588" max="4588" width="3.21875" style="64" customWidth="1"/>
    <col min="4589" max="4589" width="6.6640625" style="64" customWidth="1"/>
    <col min="4590" max="4590" width="5.44140625" style="64" customWidth="1"/>
    <col min="4591" max="4591" width="5.33203125" style="64" customWidth="1"/>
    <col min="4592" max="4592" width="4.88671875" style="64" customWidth="1"/>
    <col min="4593" max="4593" width="6.33203125" style="64" customWidth="1"/>
    <col min="4594" max="4594" width="2.77734375" style="64" customWidth="1"/>
    <col min="4595" max="4839" width="8.88671875" style="64"/>
    <col min="4840" max="4840" width="23.44140625" style="64" customWidth="1"/>
    <col min="4841" max="4841" width="6.21875" style="64" customWidth="1"/>
    <col min="4842" max="4842" width="5.77734375" style="64" customWidth="1"/>
    <col min="4843" max="4843" width="5.44140625" style="64" customWidth="1"/>
    <col min="4844" max="4844" width="3.21875" style="64" customWidth="1"/>
    <col min="4845" max="4845" width="6.6640625" style="64" customWidth="1"/>
    <col min="4846" max="4846" width="5.44140625" style="64" customWidth="1"/>
    <col min="4847" max="4847" width="5.33203125" style="64" customWidth="1"/>
    <col min="4848" max="4848" width="4.88671875" style="64" customWidth="1"/>
    <col min="4849" max="4849" width="6.33203125" style="64" customWidth="1"/>
    <col min="4850" max="4850" width="2.77734375" style="64" customWidth="1"/>
    <col min="4851" max="5095" width="8.88671875" style="64"/>
    <col min="5096" max="5096" width="23.44140625" style="64" customWidth="1"/>
    <col min="5097" max="5097" width="6.21875" style="64" customWidth="1"/>
    <col min="5098" max="5098" width="5.77734375" style="64" customWidth="1"/>
    <col min="5099" max="5099" width="5.44140625" style="64" customWidth="1"/>
    <col min="5100" max="5100" width="3.21875" style="64" customWidth="1"/>
    <col min="5101" max="5101" width="6.6640625" style="64" customWidth="1"/>
    <col min="5102" max="5102" width="5.44140625" style="64" customWidth="1"/>
    <col min="5103" max="5103" width="5.33203125" style="64" customWidth="1"/>
    <col min="5104" max="5104" width="4.88671875" style="64" customWidth="1"/>
    <col min="5105" max="5105" width="6.33203125" style="64" customWidth="1"/>
    <col min="5106" max="5106" width="2.77734375" style="64" customWidth="1"/>
    <col min="5107" max="5351" width="8.88671875" style="64"/>
    <col min="5352" max="5352" width="23.44140625" style="64" customWidth="1"/>
    <col min="5353" max="5353" width="6.21875" style="64" customWidth="1"/>
    <col min="5354" max="5354" width="5.77734375" style="64" customWidth="1"/>
    <col min="5355" max="5355" width="5.44140625" style="64" customWidth="1"/>
    <col min="5356" max="5356" width="3.21875" style="64" customWidth="1"/>
    <col min="5357" max="5357" width="6.6640625" style="64" customWidth="1"/>
    <col min="5358" max="5358" width="5.44140625" style="64" customWidth="1"/>
    <col min="5359" max="5359" width="5.33203125" style="64" customWidth="1"/>
    <col min="5360" max="5360" width="4.88671875" style="64" customWidth="1"/>
    <col min="5361" max="5361" width="6.33203125" style="64" customWidth="1"/>
    <col min="5362" max="5362" width="2.77734375" style="64" customWidth="1"/>
    <col min="5363" max="5607" width="8.88671875" style="64"/>
    <col min="5608" max="5608" width="23.44140625" style="64" customWidth="1"/>
    <col min="5609" max="5609" width="6.21875" style="64" customWidth="1"/>
    <col min="5610" max="5610" width="5.77734375" style="64" customWidth="1"/>
    <col min="5611" max="5611" width="5.44140625" style="64" customWidth="1"/>
    <col min="5612" max="5612" width="3.21875" style="64" customWidth="1"/>
    <col min="5613" max="5613" width="6.6640625" style="64" customWidth="1"/>
    <col min="5614" max="5614" width="5.44140625" style="64" customWidth="1"/>
    <col min="5615" max="5615" width="5.33203125" style="64" customWidth="1"/>
    <col min="5616" max="5616" width="4.88671875" style="64" customWidth="1"/>
    <col min="5617" max="5617" width="6.33203125" style="64" customWidth="1"/>
    <col min="5618" max="5618" width="2.77734375" style="64" customWidth="1"/>
    <col min="5619" max="5863" width="8.88671875" style="64"/>
    <col min="5864" max="5864" width="23.44140625" style="64" customWidth="1"/>
    <col min="5865" max="5865" width="6.21875" style="64" customWidth="1"/>
    <col min="5866" max="5866" width="5.77734375" style="64" customWidth="1"/>
    <col min="5867" max="5867" width="5.44140625" style="64" customWidth="1"/>
    <col min="5868" max="5868" width="3.21875" style="64" customWidth="1"/>
    <col min="5869" max="5869" width="6.6640625" style="64" customWidth="1"/>
    <col min="5870" max="5870" width="5.44140625" style="64" customWidth="1"/>
    <col min="5871" max="5871" width="5.33203125" style="64" customWidth="1"/>
    <col min="5872" max="5872" width="4.88671875" style="64" customWidth="1"/>
    <col min="5873" max="5873" width="6.33203125" style="64" customWidth="1"/>
    <col min="5874" max="5874" width="2.77734375" style="64" customWidth="1"/>
    <col min="5875" max="6119" width="8.88671875" style="64"/>
    <col min="6120" max="6120" width="23.44140625" style="64" customWidth="1"/>
    <col min="6121" max="6121" width="6.21875" style="64" customWidth="1"/>
    <col min="6122" max="6122" width="5.77734375" style="64" customWidth="1"/>
    <col min="6123" max="6123" width="5.44140625" style="64" customWidth="1"/>
    <col min="6124" max="6124" width="3.21875" style="64" customWidth="1"/>
    <col min="6125" max="6125" width="6.6640625" style="64" customWidth="1"/>
    <col min="6126" max="6126" width="5.44140625" style="64" customWidth="1"/>
    <col min="6127" max="6127" width="5.33203125" style="64" customWidth="1"/>
    <col min="6128" max="6128" width="4.88671875" style="64" customWidth="1"/>
    <col min="6129" max="6129" width="6.33203125" style="64" customWidth="1"/>
    <col min="6130" max="6130" width="2.77734375" style="64" customWidth="1"/>
    <col min="6131" max="6375" width="8.88671875" style="64"/>
    <col min="6376" max="6376" width="23.44140625" style="64" customWidth="1"/>
    <col min="6377" max="6377" width="6.21875" style="64" customWidth="1"/>
    <col min="6378" max="6378" width="5.77734375" style="64" customWidth="1"/>
    <col min="6379" max="6379" width="5.44140625" style="64" customWidth="1"/>
    <col min="6380" max="6380" width="3.21875" style="64" customWidth="1"/>
    <col min="6381" max="6381" width="6.6640625" style="64" customWidth="1"/>
    <col min="6382" max="6382" width="5.44140625" style="64" customWidth="1"/>
    <col min="6383" max="6383" width="5.33203125" style="64" customWidth="1"/>
    <col min="6384" max="6384" width="4.88671875" style="64" customWidth="1"/>
    <col min="6385" max="6385" width="6.33203125" style="64" customWidth="1"/>
    <col min="6386" max="6386" width="2.77734375" style="64" customWidth="1"/>
    <col min="6387" max="6631" width="8.88671875" style="64"/>
    <col min="6632" max="6632" width="23.44140625" style="64" customWidth="1"/>
    <col min="6633" max="6633" width="6.21875" style="64" customWidth="1"/>
    <col min="6634" max="6634" width="5.77734375" style="64" customWidth="1"/>
    <col min="6635" max="6635" width="5.44140625" style="64" customWidth="1"/>
    <col min="6636" max="6636" width="3.21875" style="64" customWidth="1"/>
    <col min="6637" max="6637" width="6.6640625" style="64" customWidth="1"/>
    <col min="6638" max="6638" width="5.44140625" style="64" customWidth="1"/>
    <col min="6639" max="6639" width="5.33203125" style="64" customWidth="1"/>
    <col min="6640" max="6640" width="4.88671875" style="64" customWidth="1"/>
    <col min="6641" max="6641" width="6.33203125" style="64" customWidth="1"/>
    <col min="6642" max="6642" width="2.77734375" style="64" customWidth="1"/>
    <col min="6643" max="6887" width="8.88671875" style="64"/>
    <col min="6888" max="6888" width="23.44140625" style="64" customWidth="1"/>
    <col min="6889" max="6889" width="6.21875" style="64" customWidth="1"/>
    <col min="6890" max="6890" width="5.77734375" style="64" customWidth="1"/>
    <col min="6891" max="6891" width="5.44140625" style="64" customWidth="1"/>
    <col min="6892" max="6892" width="3.21875" style="64" customWidth="1"/>
    <col min="6893" max="6893" width="6.6640625" style="64" customWidth="1"/>
    <col min="6894" max="6894" width="5.44140625" style="64" customWidth="1"/>
    <col min="6895" max="6895" width="5.33203125" style="64" customWidth="1"/>
    <col min="6896" max="6896" width="4.88671875" style="64" customWidth="1"/>
    <col min="6897" max="6897" width="6.33203125" style="64" customWidth="1"/>
    <col min="6898" max="6898" width="2.77734375" style="64" customWidth="1"/>
    <col min="6899" max="7143" width="8.88671875" style="64"/>
    <col min="7144" max="7144" width="23.44140625" style="64" customWidth="1"/>
    <col min="7145" max="7145" width="6.21875" style="64" customWidth="1"/>
    <col min="7146" max="7146" width="5.77734375" style="64" customWidth="1"/>
    <col min="7147" max="7147" width="5.44140625" style="64" customWidth="1"/>
    <col min="7148" max="7148" width="3.21875" style="64" customWidth="1"/>
    <col min="7149" max="7149" width="6.6640625" style="64" customWidth="1"/>
    <col min="7150" max="7150" width="5.44140625" style="64" customWidth="1"/>
    <col min="7151" max="7151" width="5.33203125" style="64" customWidth="1"/>
    <col min="7152" max="7152" width="4.88671875" style="64" customWidth="1"/>
    <col min="7153" max="7153" width="6.33203125" style="64" customWidth="1"/>
    <col min="7154" max="7154" width="2.77734375" style="64" customWidth="1"/>
    <col min="7155" max="7399" width="8.88671875" style="64"/>
    <col min="7400" max="7400" width="23.44140625" style="64" customWidth="1"/>
    <col min="7401" max="7401" width="6.21875" style="64" customWidth="1"/>
    <col min="7402" max="7402" width="5.77734375" style="64" customWidth="1"/>
    <col min="7403" max="7403" width="5.44140625" style="64" customWidth="1"/>
    <col min="7404" max="7404" width="3.21875" style="64" customWidth="1"/>
    <col min="7405" max="7405" width="6.6640625" style="64" customWidth="1"/>
    <col min="7406" max="7406" width="5.44140625" style="64" customWidth="1"/>
    <col min="7407" max="7407" width="5.33203125" style="64" customWidth="1"/>
    <col min="7408" max="7408" width="4.88671875" style="64" customWidth="1"/>
    <col min="7409" max="7409" width="6.33203125" style="64" customWidth="1"/>
    <col min="7410" max="7410" width="2.77734375" style="64" customWidth="1"/>
    <col min="7411" max="7655" width="8.88671875" style="64"/>
    <col min="7656" max="7656" width="23.44140625" style="64" customWidth="1"/>
    <col min="7657" max="7657" width="6.21875" style="64" customWidth="1"/>
    <col min="7658" max="7658" width="5.77734375" style="64" customWidth="1"/>
    <col min="7659" max="7659" width="5.44140625" style="64" customWidth="1"/>
    <col min="7660" max="7660" width="3.21875" style="64" customWidth="1"/>
    <col min="7661" max="7661" width="6.6640625" style="64" customWidth="1"/>
    <col min="7662" max="7662" width="5.44140625" style="64" customWidth="1"/>
    <col min="7663" max="7663" width="5.33203125" style="64" customWidth="1"/>
    <col min="7664" max="7664" width="4.88671875" style="64" customWidth="1"/>
    <col min="7665" max="7665" width="6.33203125" style="64" customWidth="1"/>
    <col min="7666" max="7666" width="2.77734375" style="64" customWidth="1"/>
    <col min="7667" max="7911" width="8.88671875" style="64"/>
    <col min="7912" max="7912" width="23.44140625" style="64" customWidth="1"/>
    <col min="7913" max="7913" width="6.21875" style="64" customWidth="1"/>
    <col min="7914" max="7914" width="5.77734375" style="64" customWidth="1"/>
    <col min="7915" max="7915" width="5.44140625" style="64" customWidth="1"/>
    <col min="7916" max="7916" width="3.21875" style="64" customWidth="1"/>
    <col min="7917" max="7917" width="6.6640625" style="64" customWidth="1"/>
    <col min="7918" max="7918" width="5.44140625" style="64" customWidth="1"/>
    <col min="7919" max="7919" width="5.33203125" style="64" customWidth="1"/>
    <col min="7920" max="7920" width="4.88671875" style="64" customWidth="1"/>
    <col min="7921" max="7921" width="6.33203125" style="64" customWidth="1"/>
    <col min="7922" max="7922" width="2.77734375" style="64" customWidth="1"/>
    <col min="7923" max="8167" width="8.88671875" style="64"/>
    <col min="8168" max="8168" width="23.44140625" style="64" customWidth="1"/>
    <col min="8169" max="8169" width="6.21875" style="64" customWidth="1"/>
    <col min="8170" max="8170" width="5.77734375" style="64" customWidth="1"/>
    <col min="8171" max="8171" width="5.44140625" style="64" customWidth="1"/>
    <col min="8172" max="8172" width="3.21875" style="64" customWidth="1"/>
    <col min="8173" max="8173" width="6.6640625" style="64" customWidth="1"/>
    <col min="8174" max="8174" width="5.44140625" style="64" customWidth="1"/>
    <col min="8175" max="8175" width="5.33203125" style="64" customWidth="1"/>
    <col min="8176" max="8176" width="4.88671875" style="64" customWidth="1"/>
    <col min="8177" max="8177" width="6.33203125" style="64" customWidth="1"/>
    <col min="8178" max="8178" width="2.77734375" style="64" customWidth="1"/>
    <col min="8179" max="8423" width="8.88671875" style="64"/>
    <col min="8424" max="8424" width="23.44140625" style="64" customWidth="1"/>
    <col min="8425" max="8425" width="6.21875" style="64" customWidth="1"/>
    <col min="8426" max="8426" width="5.77734375" style="64" customWidth="1"/>
    <col min="8427" max="8427" width="5.44140625" style="64" customWidth="1"/>
    <col min="8428" max="8428" width="3.21875" style="64" customWidth="1"/>
    <col min="8429" max="8429" width="6.6640625" style="64" customWidth="1"/>
    <col min="8430" max="8430" width="5.44140625" style="64" customWidth="1"/>
    <col min="8431" max="8431" width="5.33203125" style="64" customWidth="1"/>
    <col min="8432" max="8432" width="4.88671875" style="64" customWidth="1"/>
    <col min="8433" max="8433" width="6.33203125" style="64" customWidth="1"/>
    <col min="8434" max="8434" width="2.77734375" style="64" customWidth="1"/>
    <col min="8435" max="8679" width="8.88671875" style="64"/>
    <col min="8680" max="8680" width="23.44140625" style="64" customWidth="1"/>
    <col min="8681" max="8681" width="6.21875" style="64" customWidth="1"/>
    <col min="8682" max="8682" width="5.77734375" style="64" customWidth="1"/>
    <col min="8683" max="8683" width="5.44140625" style="64" customWidth="1"/>
    <col min="8684" max="8684" width="3.21875" style="64" customWidth="1"/>
    <col min="8685" max="8685" width="6.6640625" style="64" customWidth="1"/>
    <col min="8686" max="8686" width="5.44140625" style="64" customWidth="1"/>
    <col min="8687" max="8687" width="5.33203125" style="64" customWidth="1"/>
    <col min="8688" max="8688" width="4.88671875" style="64" customWidth="1"/>
    <col min="8689" max="8689" width="6.33203125" style="64" customWidth="1"/>
    <col min="8690" max="8690" width="2.77734375" style="64" customWidth="1"/>
    <col min="8691" max="8935" width="8.88671875" style="64"/>
    <col min="8936" max="8936" width="23.44140625" style="64" customWidth="1"/>
    <col min="8937" max="8937" width="6.21875" style="64" customWidth="1"/>
    <col min="8938" max="8938" width="5.77734375" style="64" customWidth="1"/>
    <col min="8939" max="8939" width="5.44140625" style="64" customWidth="1"/>
    <col min="8940" max="8940" width="3.21875" style="64" customWidth="1"/>
    <col min="8941" max="8941" width="6.6640625" style="64" customWidth="1"/>
    <col min="8942" max="8942" width="5.44140625" style="64" customWidth="1"/>
    <col min="8943" max="8943" width="5.33203125" style="64" customWidth="1"/>
    <col min="8944" max="8944" width="4.88671875" style="64" customWidth="1"/>
    <col min="8945" max="8945" width="6.33203125" style="64" customWidth="1"/>
    <col min="8946" max="8946" width="2.77734375" style="64" customWidth="1"/>
    <col min="8947" max="9191" width="8.88671875" style="64"/>
    <col min="9192" max="9192" width="23.44140625" style="64" customWidth="1"/>
    <col min="9193" max="9193" width="6.21875" style="64" customWidth="1"/>
    <col min="9194" max="9194" width="5.77734375" style="64" customWidth="1"/>
    <col min="9195" max="9195" width="5.44140625" style="64" customWidth="1"/>
    <col min="9196" max="9196" width="3.21875" style="64" customWidth="1"/>
    <col min="9197" max="9197" width="6.6640625" style="64" customWidth="1"/>
    <col min="9198" max="9198" width="5.44140625" style="64" customWidth="1"/>
    <col min="9199" max="9199" width="5.33203125" style="64" customWidth="1"/>
    <col min="9200" max="9200" width="4.88671875" style="64" customWidth="1"/>
    <col min="9201" max="9201" width="6.33203125" style="64" customWidth="1"/>
    <col min="9202" max="9202" width="2.77734375" style="64" customWidth="1"/>
    <col min="9203" max="9447" width="8.88671875" style="64"/>
    <col min="9448" max="9448" width="23.44140625" style="64" customWidth="1"/>
    <col min="9449" max="9449" width="6.21875" style="64" customWidth="1"/>
    <col min="9450" max="9450" width="5.77734375" style="64" customWidth="1"/>
    <col min="9451" max="9451" width="5.44140625" style="64" customWidth="1"/>
    <col min="9452" max="9452" width="3.21875" style="64" customWidth="1"/>
    <col min="9453" max="9453" width="6.6640625" style="64" customWidth="1"/>
    <col min="9454" max="9454" width="5.44140625" style="64" customWidth="1"/>
    <col min="9455" max="9455" width="5.33203125" style="64" customWidth="1"/>
    <col min="9456" max="9456" width="4.88671875" style="64" customWidth="1"/>
    <col min="9457" max="9457" width="6.33203125" style="64" customWidth="1"/>
    <col min="9458" max="9458" width="2.77734375" style="64" customWidth="1"/>
    <col min="9459" max="9703" width="8.88671875" style="64"/>
    <col min="9704" max="9704" width="23.44140625" style="64" customWidth="1"/>
    <col min="9705" max="9705" width="6.21875" style="64" customWidth="1"/>
    <col min="9706" max="9706" width="5.77734375" style="64" customWidth="1"/>
    <col min="9707" max="9707" width="5.44140625" style="64" customWidth="1"/>
    <col min="9708" max="9708" width="3.21875" style="64" customWidth="1"/>
    <col min="9709" max="9709" width="6.6640625" style="64" customWidth="1"/>
    <col min="9710" max="9710" width="5.44140625" style="64" customWidth="1"/>
    <col min="9711" max="9711" width="5.33203125" style="64" customWidth="1"/>
    <col min="9712" max="9712" width="4.88671875" style="64" customWidth="1"/>
    <col min="9713" max="9713" width="6.33203125" style="64" customWidth="1"/>
    <col min="9714" max="9714" width="2.77734375" style="64" customWidth="1"/>
    <col min="9715" max="9959" width="8.88671875" style="64"/>
    <col min="9960" max="9960" width="23.44140625" style="64" customWidth="1"/>
    <col min="9961" max="9961" width="6.21875" style="64" customWidth="1"/>
    <col min="9962" max="9962" width="5.77734375" style="64" customWidth="1"/>
    <col min="9963" max="9963" width="5.44140625" style="64" customWidth="1"/>
    <col min="9964" max="9964" width="3.21875" style="64" customWidth="1"/>
    <col min="9965" max="9965" width="6.6640625" style="64" customWidth="1"/>
    <col min="9966" max="9966" width="5.44140625" style="64" customWidth="1"/>
    <col min="9967" max="9967" width="5.33203125" style="64" customWidth="1"/>
    <col min="9968" max="9968" width="4.88671875" style="64" customWidth="1"/>
    <col min="9969" max="9969" width="6.33203125" style="64" customWidth="1"/>
    <col min="9970" max="9970" width="2.77734375" style="64" customWidth="1"/>
    <col min="9971" max="10215" width="8.88671875" style="64"/>
    <col min="10216" max="10216" width="23.44140625" style="64" customWidth="1"/>
    <col min="10217" max="10217" width="6.21875" style="64" customWidth="1"/>
    <col min="10218" max="10218" width="5.77734375" style="64" customWidth="1"/>
    <col min="10219" max="10219" width="5.44140625" style="64" customWidth="1"/>
    <col min="10220" max="10220" width="3.21875" style="64" customWidth="1"/>
    <col min="10221" max="10221" width="6.6640625" style="64" customWidth="1"/>
    <col min="10222" max="10222" width="5.44140625" style="64" customWidth="1"/>
    <col min="10223" max="10223" width="5.33203125" style="64" customWidth="1"/>
    <col min="10224" max="10224" width="4.88671875" style="64" customWidth="1"/>
    <col min="10225" max="10225" width="6.33203125" style="64" customWidth="1"/>
    <col min="10226" max="10226" width="2.77734375" style="64" customWidth="1"/>
    <col min="10227" max="10471" width="8.88671875" style="64"/>
    <col min="10472" max="10472" width="23.44140625" style="64" customWidth="1"/>
    <col min="10473" max="10473" width="6.21875" style="64" customWidth="1"/>
    <col min="10474" max="10474" width="5.77734375" style="64" customWidth="1"/>
    <col min="10475" max="10475" width="5.44140625" style="64" customWidth="1"/>
    <col min="10476" max="10476" width="3.21875" style="64" customWidth="1"/>
    <col min="10477" max="10477" width="6.6640625" style="64" customWidth="1"/>
    <col min="10478" max="10478" width="5.44140625" style="64" customWidth="1"/>
    <col min="10479" max="10479" width="5.33203125" style="64" customWidth="1"/>
    <col min="10480" max="10480" width="4.88671875" style="64" customWidth="1"/>
    <col min="10481" max="10481" width="6.33203125" style="64" customWidth="1"/>
    <col min="10482" max="10482" width="2.77734375" style="64" customWidth="1"/>
    <col min="10483" max="10727" width="8.88671875" style="64"/>
    <col min="10728" max="10728" width="23.44140625" style="64" customWidth="1"/>
    <col min="10729" max="10729" width="6.21875" style="64" customWidth="1"/>
    <col min="10730" max="10730" width="5.77734375" style="64" customWidth="1"/>
    <col min="10731" max="10731" width="5.44140625" style="64" customWidth="1"/>
    <col min="10732" max="10732" width="3.21875" style="64" customWidth="1"/>
    <col min="10733" max="10733" width="6.6640625" style="64" customWidth="1"/>
    <col min="10734" max="10734" width="5.44140625" style="64" customWidth="1"/>
    <col min="10735" max="10735" width="5.33203125" style="64" customWidth="1"/>
    <col min="10736" max="10736" width="4.88671875" style="64" customWidth="1"/>
    <col min="10737" max="10737" width="6.33203125" style="64" customWidth="1"/>
    <col min="10738" max="10738" width="2.77734375" style="64" customWidth="1"/>
    <col min="10739" max="10983" width="8.88671875" style="64"/>
    <col min="10984" max="10984" width="23.44140625" style="64" customWidth="1"/>
    <col min="10985" max="10985" width="6.21875" style="64" customWidth="1"/>
    <col min="10986" max="10986" width="5.77734375" style="64" customWidth="1"/>
    <col min="10987" max="10987" width="5.44140625" style="64" customWidth="1"/>
    <col min="10988" max="10988" width="3.21875" style="64" customWidth="1"/>
    <col min="10989" max="10989" width="6.6640625" style="64" customWidth="1"/>
    <col min="10990" max="10990" width="5.44140625" style="64" customWidth="1"/>
    <col min="10991" max="10991" width="5.33203125" style="64" customWidth="1"/>
    <col min="10992" max="10992" width="4.88671875" style="64" customWidth="1"/>
    <col min="10993" max="10993" width="6.33203125" style="64" customWidth="1"/>
    <col min="10994" max="10994" width="2.77734375" style="64" customWidth="1"/>
    <col min="10995" max="11239" width="8.88671875" style="64"/>
    <col min="11240" max="11240" width="23.44140625" style="64" customWidth="1"/>
    <col min="11241" max="11241" width="6.21875" style="64" customWidth="1"/>
    <col min="11242" max="11242" width="5.77734375" style="64" customWidth="1"/>
    <col min="11243" max="11243" width="5.44140625" style="64" customWidth="1"/>
    <col min="11244" max="11244" width="3.21875" style="64" customWidth="1"/>
    <col min="11245" max="11245" width="6.6640625" style="64" customWidth="1"/>
    <col min="11246" max="11246" width="5.44140625" style="64" customWidth="1"/>
    <col min="11247" max="11247" width="5.33203125" style="64" customWidth="1"/>
    <col min="11248" max="11248" width="4.88671875" style="64" customWidth="1"/>
    <col min="11249" max="11249" width="6.33203125" style="64" customWidth="1"/>
    <col min="11250" max="11250" width="2.77734375" style="64" customWidth="1"/>
    <col min="11251" max="11495" width="8.88671875" style="64"/>
    <col min="11496" max="11496" width="23.44140625" style="64" customWidth="1"/>
    <col min="11497" max="11497" width="6.21875" style="64" customWidth="1"/>
    <col min="11498" max="11498" width="5.77734375" style="64" customWidth="1"/>
    <col min="11499" max="11499" width="5.44140625" style="64" customWidth="1"/>
    <col min="11500" max="11500" width="3.21875" style="64" customWidth="1"/>
    <col min="11501" max="11501" width="6.6640625" style="64" customWidth="1"/>
    <col min="11502" max="11502" width="5.44140625" style="64" customWidth="1"/>
    <col min="11503" max="11503" width="5.33203125" style="64" customWidth="1"/>
    <col min="11504" max="11504" width="4.88671875" style="64" customWidth="1"/>
    <col min="11505" max="11505" width="6.33203125" style="64" customWidth="1"/>
    <col min="11506" max="11506" width="2.77734375" style="64" customWidth="1"/>
    <col min="11507" max="11751" width="8.88671875" style="64"/>
    <col min="11752" max="11752" width="23.44140625" style="64" customWidth="1"/>
    <col min="11753" max="11753" width="6.21875" style="64" customWidth="1"/>
    <col min="11754" max="11754" width="5.77734375" style="64" customWidth="1"/>
    <col min="11755" max="11755" width="5.44140625" style="64" customWidth="1"/>
    <col min="11756" max="11756" width="3.21875" style="64" customWidth="1"/>
    <col min="11757" max="11757" width="6.6640625" style="64" customWidth="1"/>
    <col min="11758" max="11758" width="5.44140625" style="64" customWidth="1"/>
    <col min="11759" max="11759" width="5.33203125" style="64" customWidth="1"/>
    <col min="11760" max="11760" width="4.88671875" style="64" customWidth="1"/>
    <col min="11761" max="11761" width="6.33203125" style="64" customWidth="1"/>
    <col min="11762" max="11762" width="2.77734375" style="64" customWidth="1"/>
    <col min="11763" max="12007" width="8.88671875" style="64"/>
    <col min="12008" max="12008" width="23.44140625" style="64" customWidth="1"/>
    <col min="12009" max="12009" width="6.21875" style="64" customWidth="1"/>
    <col min="12010" max="12010" width="5.77734375" style="64" customWidth="1"/>
    <col min="12011" max="12011" width="5.44140625" style="64" customWidth="1"/>
    <col min="12012" max="12012" width="3.21875" style="64" customWidth="1"/>
    <col min="12013" max="12013" width="6.6640625" style="64" customWidth="1"/>
    <col min="12014" max="12014" width="5.44140625" style="64" customWidth="1"/>
    <col min="12015" max="12015" width="5.33203125" style="64" customWidth="1"/>
    <col min="12016" max="12016" width="4.88671875" style="64" customWidth="1"/>
    <col min="12017" max="12017" width="6.33203125" style="64" customWidth="1"/>
    <col min="12018" max="12018" width="2.77734375" style="64" customWidth="1"/>
    <col min="12019" max="12263" width="8.88671875" style="64"/>
    <col min="12264" max="12264" width="23.44140625" style="64" customWidth="1"/>
    <col min="12265" max="12265" width="6.21875" style="64" customWidth="1"/>
    <col min="12266" max="12266" width="5.77734375" style="64" customWidth="1"/>
    <col min="12267" max="12267" width="5.44140625" style="64" customWidth="1"/>
    <col min="12268" max="12268" width="3.21875" style="64" customWidth="1"/>
    <col min="12269" max="12269" width="6.6640625" style="64" customWidth="1"/>
    <col min="12270" max="12270" width="5.44140625" style="64" customWidth="1"/>
    <col min="12271" max="12271" width="5.33203125" style="64" customWidth="1"/>
    <col min="12272" max="12272" width="4.88671875" style="64" customWidth="1"/>
    <col min="12273" max="12273" width="6.33203125" style="64" customWidth="1"/>
    <col min="12274" max="12274" width="2.77734375" style="64" customWidth="1"/>
    <col min="12275" max="12519" width="8.88671875" style="64"/>
    <col min="12520" max="12520" width="23.44140625" style="64" customWidth="1"/>
    <col min="12521" max="12521" width="6.21875" style="64" customWidth="1"/>
    <col min="12522" max="12522" width="5.77734375" style="64" customWidth="1"/>
    <col min="12523" max="12523" width="5.44140625" style="64" customWidth="1"/>
    <col min="12524" max="12524" width="3.21875" style="64" customWidth="1"/>
    <col min="12525" max="12525" width="6.6640625" style="64" customWidth="1"/>
    <col min="12526" max="12526" width="5.44140625" style="64" customWidth="1"/>
    <col min="12527" max="12527" width="5.33203125" style="64" customWidth="1"/>
    <col min="12528" max="12528" width="4.88671875" style="64" customWidth="1"/>
    <col min="12529" max="12529" width="6.33203125" style="64" customWidth="1"/>
    <col min="12530" max="12530" width="2.77734375" style="64" customWidth="1"/>
    <col min="12531" max="12775" width="8.88671875" style="64"/>
    <col min="12776" max="12776" width="23.44140625" style="64" customWidth="1"/>
    <col min="12777" max="12777" width="6.21875" style="64" customWidth="1"/>
    <col min="12778" max="12778" width="5.77734375" style="64" customWidth="1"/>
    <col min="12779" max="12779" width="5.44140625" style="64" customWidth="1"/>
    <col min="12780" max="12780" width="3.21875" style="64" customWidth="1"/>
    <col min="12781" max="12781" width="6.6640625" style="64" customWidth="1"/>
    <col min="12782" max="12782" width="5.44140625" style="64" customWidth="1"/>
    <col min="12783" max="12783" width="5.33203125" style="64" customWidth="1"/>
    <col min="12784" max="12784" width="4.88671875" style="64" customWidth="1"/>
    <col min="12785" max="12785" width="6.33203125" style="64" customWidth="1"/>
    <col min="12786" max="12786" width="2.77734375" style="64" customWidth="1"/>
    <col min="12787" max="13031" width="8.88671875" style="64"/>
    <col min="13032" max="13032" width="23.44140625" style="64" customWidth="1"/>
    <col min="13033" max="13033" width="6.21875" style="64" customWidth="1"/>
    <col min="13034" max="13034" width="5.77734375" style="64" customWidth="1"/>
    <col min="13035" max="13035" width="5.44140625" style="64" customWidth="1"/>
    <col min="13036" max="13036" width="3.21875" style="64" customWidth="1"/>
    <col min="13037" max="13037" width="6.6640625" style="64" customWidth="1"/>
    <col min="13038" max="13038" width="5.44140625" style="64" customWidth="1"/>
    <col min="13039" max="13039" width="5.33203125" style="64" customWidth="1"/>
    <col min="13040" max="13040" width="4.88671875" style="64" customWidth="1"/>
    <col min="13041" max="13041" width="6.33203125" style="64" customWidth="1"/>
    <col min="13042" max="13042" width="2.77734375" style="64" customWidth="1"/>
    <col min="13043" max="13287" width="8.88671875" style="64"/>
    <col min="13288" max="13288" width="23.44140625" style="64" customWidth="1"/>
    <col min="13289" max="13289" width="6.21875" style="64" customWidth="1"/>
    <col min="13290" max="13290" width="5.77734375" style="64" customWidth="1"/>
    <col min="13291" max="13291" width="5.44140625" style="64" customWidth="1"/>
    <col min="13292" max="13292" width="3.21875" style="64" customWidth="1"/>
    <col min="13293" max="13293" width="6.6640625" style="64" customWidth="1"/>
    <col min="13294" max="13294" width="5.44140625" style="64" customWidth="1"/>
    <col min="13295" max="13295" width="5.33203125" style="64" customWidth="1"/>
    <col min="13296" max="13296" width="4.88671875" style="64" customWidth="1"/>
    <col min="13297" max="13297" width="6.33203125" style="64" customWidth="1"/>
    <col min="13298" max="13298" width="2.77734375" style="64" customWidth="1"/>
    <col min="13299" max="13543" width="8.88671875" style="64"/>
    <col min="13544" max="13544" width="23.44140625" style="64" customWidth="1"/>
    <col min="13545" max="13545" width="6.21875" style="64" customWidth="1"/>
    <col min="13546" max="13546" width="5.77734375" style="64" customWidth="1"/>
    <col min="13547" max="13547" width="5.44140625" style="64" customWidth="1"/>
    <col min="13548" max="13548" width="3.21875" style="64" customWidth="1"/>
    <col min="13549" max="13549" width="6.6640625" style="64" customWidth="1"/>
    <col min="13550" max="13550" width="5.44140625" style="64" customWidth="1"/>
    <col min="13551" max="13551" width="5.33203125" style="64" customWidth="1"/>
    <col min="13552" max="13552" width="4.88671875" style="64" customWidth="1"/>
    <col min="13553" max="13553" width="6.33203125" style="64" customWidth="1"/>
    <col min="13554" max="13554" width="2.77734375" style="64" customWidth="1"/>
    <col min="13555" max="13799" width="8.88671875" style="64"/>
    <col min="13800" max="13800" width="23.44140625" style="64" customWidth="1"/>
    <col min="13801" max="13801" width="6.21875" style="64" customWidth="1"/>
    <col min="13802" max="13802" width="5.77734375" style="64" customWidth="1"/>
    <col min="13803" max="13803" width="5.44140625" style="64" customWidth="1"/>
    <col min="13804" max="13804" width="3.21875" style="64" customWidth="1"/>
    <col min="13805" max="13805" width="6.6640625" style="64" customWidth="1"/>
    <col min="13806" max="13806" width="5.44140625" style="64" customWidth="1"/>
    <col min="13807" max="13807" width="5.33203125" style="64" customWidth="1"/>
    <col min="13808" max="13808" width="4.88671875" style="64" customWidth="1"/>
    <col min="13809" max="13809" width="6.33203125" style="64" customWidth="1"/>
    <col min="13810" max="13810" width="2.77734375" style="64" customWidth="1"/>
    <col min="13811" max="14055" width="8.88671875" style="64"/>
    <col min="14056" max="14056" width="23.44140625" style="64" customWidth="1"/>
    <col min="14057" max="14057" width="6.21875" style="64" customWidth="1"/>
    <col min="14058" max="14058" width="5.77734375" style="64" customWidth="1"/>
    <col min="14059" max="14059" width="5.44140625" style="64" customWidth="1"/>
    <col min="14060" max="14060" width="3.21875" style="64" customWidth="1"/>
    <col min="14061" max="14061" width="6.6640625" style="64" customWidth="1"/>
    <col min="14062" max="14062" width="5.44140625" style="64" customWidth="1"/>
    <col min="14063" max="14063" width="5.33203125" style="64" customWidth="1"/>
    <col min="14064" max="14064" width="4.88671875" style="64" customWidth="1"/>
    <col min="14065" max="14065" width="6.33203125" style="64" customWidth="1"/>
    <col min="14066" max="14066" width="2.77734375" style="64" customWidth="1"/>
    <col min="14067" max="14311" width="8.88671875" style="64"/>
    <col min="14312" max="14312" width="23.44140625" style="64" customWidth="1"/>
    <col min="14313" max="14313" width="6.21875" style="64" customWidth="1"/>
    <col min="14314" max="14314" width="5.77734375" style="64" customWidth="1"/>
    <col min="14315" max="14315" width="5.44140625" style="64" customWidth="1"/>
    <col min="14316" max="14316" width="3.21875" style="64" customWidth="1"/>
    <col min="14317" max="14317" width="6.6640625" style="64" customWidth="1"/>
    <col min="14318" max="14318" width="5.44140625" style="64" customWidth="1"/>
    <col min="14319" max="14319" width="5.33203125" style="64" customWidth="1"/>
    <col min="14320" max="14320" width="4.88671875" style="64" customWidth="1"/>
    <col min="14321" max="14321" width="6.33203125" style="64" customWidth="1"/>
    <col min="14322" max="14322" width="2.77734375" style="64" customWidth="1"/>
    <col min="14323" max="14567" width="8.88671875" style="64"/>
    <col min="14568" max="14568" width="23.44140625" style="64" customWidth="1"/>
    <col min="14569" max="14569" width="6.21875" style="64" customWidth="1"/>
    <col min="14570" max="14570" width="5.77734375" style="64" customWidth="1"/>
    <col min="14571" max="14571" width="5.44140625" style="64" customWidth="1"/>
    <col min="14572" max="14572" width="3.21875" style="64" customWidth="1"/>
    <col min="14573" max="14573" width="6.6640625" style="64" customWidth="1"/>
    <col min="14574" max="14574" width="5.44140625" style="64" customWidth="1"/>
    <col min="14575" max="14575" width="5.33203125" style="64" customWidth="1"/>
    <col min="14576" max="14576" width="4.88671875" style="64" customWidth="1"/>
    <col min="14577" max="14577" width="6.33203125" style="64" customWidth="1"/>
    <col min="14578" max="14578" width="2.77734375" style="64" customWidth="1"/>
    <col min="14579" max="14823" width="8.88671875" style="64"/>
    <col min="14824" max="14824" width="23.44140625" style="64" customWidth="1"/>
    <col min="14825" max="14825" width="6.21875" style="64" customWidth="1"/>
    <col min="14826" max="14826" width="5.77734375" style="64" customWidth="1"/>
    <col min="14827" max="14827" width="5.44140625" style="64" customWidth="1"/>
    <col min="14828" max="14828" width="3.21875" style="64" customWidth="1"/>
    <col min="14829" max="14829" width="6.6640625" style="64" customWidth="1"/>
    <col min="14830" max="14830" width="5.44140625" style="64" customWidth="1"/>
    <col min="14831" max="14831" width="5.33203125" style="64" customWidth="1"/>
    <col min="14832" max="14832" width="4.88671875" style="64" customWidth="1"/>
    <col min="14833" max="14833" width="6.33203125" style="64" customWidth="1"/>
    <col min="14834" max="14834" width="2.77734375" style="64" customWidth="1"/>
    <col min="14835" max="15079" width="8.88671875" style="64"/>
    <col min="15080" max="15080" width="23.44140625" style="64" customWidth="1"/>
    <col min="15081" max="15081" width="6.21875" style="64" customWidth="1"/>
    <col min="15082" max="15082" width="5.77734375" style="64" customWidth="1"/>
    <col min="15083" max="15083" width="5.44140625" style="64" customWidth="1"/>
    <col min="15084" max="15084" width="3.21875" style="64" customWidth="1"/>
    <col min="15085" max="15085" width="6.6640625" style="64" customWidth="1"/>
    <col min="15086" max="15086" width="5.44140625" style="64" customWidth="1"/>
    <col min="15087" max="15087" width="5.33203125" style="64" customWidth="1"/>
    <col min="15088" max="15088" width="4.88671875" style="64" customWidth="1"/>
    <col min="15089" max="15089" width="6.33203125" style="64" customWidth="1"/>
    <col min="15090" max="15090" width="2.77734375" style="64" customWidth="1"/>
    <col min="15091" max="15335" width="8.88671875" style="64"/>
    <col min="15336" max="15336" width="23.44140625" style="64" customWidth="1"/>
    <col min="15337" max="15337" width="6.21875" style="64" customWidth="1"/>
    <col min="15338" max="15338" width="5.77734375" style="64" customWidth="1"/>
    <col min="15339" max="15339" width="5.44140625" style="64" customWidth="1"/>
    <col min="15340" max="15340" width="3.21875" style="64" customWidth="1"/>
    <col min="15341" max="15341" width="6.6640625" style="64" customWidth="1"/>
    <col min="15342" max="15342" width="5.44140625" style="64" customWidth="1"/>
    <col min="15343" max="15343" width="5.33203125" style="64" customWidth="1"/>
    <col min="15344" max="15344" width="4.88671875" style="64" customWidth="1"/>
    <col min="15345" max="15345" width="6.33203125" style="64" customWidth="1"/>
    <col min="15346" max="15346" width="2.77734375" style="64" customWidth="1"/>
    <col min="15347" max="15591" width="8.88671875" style="64"/>
    <col min="15592" max="15592" width="23.44140625" style="64" customWidth="1"/>
    <col min="15593" max="15593" width="6.21875" style="64" customWidth="1"/>
    <col min="15594" max="15594" width="5.77734375" style="64" customWidth="1"/>
    <col min="15595" max="15595" width="5.44140625" style="64" customWidth="1"/>
    <col min="15596" max="15596" width="3.21875" style="64" customWidth="1"/>
    <col min="15597" max="15597" width="6.6640625" style="64" customWidth="1"/>
    <col min="15598" max="15598" width="5.44140625" style="64" customWidth="1"/>
    <col min="15599" max="15599" width="5.33203125" style="64" customWidth="1"/>
    <col min="15600" max="15600" width="4.88671875" style="64" customWidth="1"/>
    <col min="15601" max="15601" width="6.33203125" style="64" customWidth="1"/>
    <col min="15602" max="15602" width="2.77734375" style="64" customWidth="1"/>
    <col min="15603" max="15847" width="8.88671875" style="64"/>
    <col min="15848" max="15848" width="23.44140625" style="64" customWidth="1"/>
    <col min="15849" max="15849" width="6.21875" style="64" customWidth="1"/>
    <col min="15850" max="15850" width="5.77734375" style="64" customWidth="1"/>
    <col min="15851" max="15851" width="5.44140625" style="64" customWidth="1"/>
    <col min="15852" max="15852" width="3.21875" style="64" customWidth="1"/>
    <col min="15853" max="15853" width="6.6640625" style="64" customWidth="1"/>
    <col min="15854" max="15854" width="5.44140625" style="64" customWidth="1"/>
    <col min="15855" max="15855" width="5.33203125" style="64" customWidth="1"/>
    <col min="15856" max="15856" width="4.88671875" style="64" customWidth="1"/>
    <col min="15857" max="15857" width="6.33203125" style="64" customWidth="1"/>
    <col min="15858" max="15858" width="2.77734375" style="64" customWidth="1"/>
    <col min="15859" max="16103" width="8.88671875" style="64"/>
    <col min="16104" max="16104" width="23.44140625" style="64" customWidth="1"/>
    <col min="16105" max="16105" width="6.21875" style="64" customWidth="1"/>
    <col min="16106" max="16106" width="5.77734375" style="64" customWidth="1"/>
    <col min="16107" max="16107" width="5.44140625" style="64" customWidth="1"/>
    <col min="16108" max="16108" width="3.21875" style="64" customWidth="1"/>
    <col min="16109" max="16109" width="6.6640625" style="64" customWidth="1"/>
    <col min="16110" max="16110" width="5.44140625" style="64" customWidth="1"/>
    <col min="16111" max="16111" width="5.33203125" style="64" customWidth="1"/>
    <col min="16112" max="16112" width="4.88671875" style="64" customWidth="1"/>
    <col min="16113" max="16113" width="6.33203125" style="64" customWidth="1"/>
    <col min="16114" max="16114" width="2.77734375" style="64" customWidth="1"/>
    <col min="16115" max="16384" width="8.88671875" style="64"/>
  </cols>
  <sheetData>
    <row r="1" spans="1:9" ht="31.5" customHeight="1">
      <c r="A1" s="97" t="s">
        <v>123</v>
      </c>
      <c r="B1" s="98"/>
      <c r="C1" s="98"/>
      <c r="D1" s="98"/>
      <c r="F1" s="97" t="s">
        <v>149</v>
      </c>
      <c r="G1" s="98"/>
      <c r="H1" s="98"/>
      <c r="I1" s="98"/>
    </row>
    <row r="2" spans="1:9" ht="31.5" customHeight="1">
      <c r="A2" s="78"/>
      <c r="B2" s="79" t="s">
        <v>129</v>
      </c>
      <c r="C2" s="79" t="s">
        <v>130</v>
      </c>
      <c r="D2" s="79" t="s">
        <v>131</v>
      </c>
      <c r="F2" s="78"/>
      <c r="G2" s="80" t="s">
        <v>129</v>
      </c>
      <c r="H2" s="80" t="s">
        <v>130</v>
      </c>
      <c r="I2" s="80" t="s">
        <v>131</v>
      </c>
    </row>
    <row r="3" spans="1:9" ht="37.5" customHeight="1">
      <c r="A3" s="81" t="s">
        <v>127</v>
      </c>
      <c r="B3" s="82">
        <v>30</v>
      </c>
      <c r="C3" s="77">
        <v>100</v>
      </c>
      <c r="D3" s="83">
        <f>C3*B3</f>
        <v>3000</v>
      </c>
      <c r="F3" s="84" t="s">
        <v>124</v>
      </c>
      <c r="G3" s="85">
        <v>200</v>
      </c>
      <c r="H3" s="77">
        <v>100</v>
      </c>
      <c r="I3" s="86">
        <f>H3*G3</f>
        <v>20000</v>
      </c>
    </row>
    <row r="4" spans="1:9" ht="37.5" customHeight="1">
      <c r="A4" s="81" t="s">
        <v>128</v>
      </c>
      <c r="B4" s="82">
        <v>100</v>
      </c>
      <c r="C4" s="77">
        <v>0</v>
      </c>
      <c r="D4" s="83">
        <f>C4*B4</f>
        <v>0</v>
      </c>
      <c r="F4" s="84" t="s">
        <v>128</v>
      </c>
      <c r="G4" s="85">
        <v>100</v>
      </c>
      <c r="H4" s="77">
        <v>0</v>
      </c>
      <c r="I4" s="86">
        <f>H4*G4</f>
        <v>0</v>
      </c>
    </row>
    <row r="5" spans="1:9" ht="37.5" customHeight="1">
      <c r="A5" s="81" t="s">
        <v>125</v>
      </c>
      <c r="B5" s="82">
        <v>500</v>
      </c>
      <c r="C5" s="77">
        <v>1</v>
      </c>
      <c r="D5" s="83">
        <f>C5*B5</f>
        <v>500</v>
      </c>
      <c r="F5" s="84" t="s">
        <v>125</v>
      </c>
      <c r="G5" s="85">
        <v>500</v>
      </c>
      <c r="H5" s="77">
        <v>1</v>
      </c>
      <c r="I5" s="86">
        <f>H5*G5</f>
        <v>500</v>
      </c>
    </row>
    <row r="6" spans="1:9" ht="37.5" customHeight="1">
      <c r="A6" s="81" t="s">
        <v>126</v>
      </c>
      <c r="B6" s="82">
        <v>200</v>
      </c>
      <c r="C6" s="77">
        <v>0</v>
      </c>
      <c r="D6" s="83">
        <f>C6*B6</f>
        <v>0</v>
      </c>
      <c r="F6" s="84" t="s">
        <v>126</v>
      </c>
      <c r="G6" s="85">
        <v>200</v>
      </c>
      <c r="H6" s="77">
        <v>0</v>
      </c>
      <c r="I6" s="86">
        <f>H6*G6</f>
        <v>0</v>
      </c>
    </row>
    <row r="7" spans="1:9" ht="37.5" customHeight="1">
      <c r="A7" s="81" t="s">
        <v>132</v>
      </c>
      <c r="B7" s="82">
        <v>1500</v>
      </c>
      <c r="C7" s="77">
        <v>1</v>
      </c>
      <c r="D7" s="83">
        <f>D3+D4+D5+D6+B7</f>
        <v>5000</v>
      </c>
      <c r="F7" s="84" t="s">
        <v>132</v>
      </c>
      <c r="G7" s="85">
        <v>1500</v>
      </c>
      <c r="H7" s="77">
        <v>1</v>
      </c>
      <c r="I7" s="86">
        <f>I3+I4+I5+I6+G7</f>
        <v>22000</v>
      </c>
    </row>
    <row r="8" spans="1:9" ht="23.25" customHeight="1" thickBot="1">
      <c r="A8" s="63"/>
      <c r="B8" s="87"/>
      <c r="C8" s="88"/>
      <c r="D8" s="87"/>
      <c r="F8" s="63"/>
      <c r="G8" s="87"/>
      <c r="H8" s="88"/>
      <c r="I8" s="87"/>
    </row>
    <row r="9" spans="1:9" ht="23.25" customHeight="1" thickBot="1">
      <c r="A9" s="89" t="s">
        <v>133</v>
      </c>
      <c r="B9" s="90"/>
      <c r="C9" s="95" t="s">
        <v>154</v>
      </c>
      <c r="D9" s="91">
        <f>(D7*C7)*1.1</f>
        <v>5500</v>
      </c>
      <c r="F9" s="92" t="s">
        <v>133</v>
      </c>
      <c r="G9" s="93"/>
      <c r="H9" s="96" t="s">
        <v>154</v>
      </c>
      <c r="I9" s="94">
        <f>(I7*H7)*1.1</f>
        <v>24200.000000000004</v>
      </c>
    </row>
    <row r="10" spans="1:9" ht="23.25" customHeight="1">
      <c r="A10" s="63"/>
      <c r="B10" s="66"/>
      <c r="C10" s="66"/>
      <c r="D10" s="67"/>
    </row>
    <row r="11" spans="1:9" ht="23.25" customHeight="1">
      <c r="B11" s="65"/>
      <c r="C11" s="65"/>
      <c r="D11" s="65"/>
    </row>
    <row r="12" spans="1:9" ht="31.5" customHeight="1">
      <c r="A12" s="97" t="s">
        <v>152</v>
      </c>
      <c r="B12" s="98"/>
      <c r="C12" s="98"/>
      <c r="D12" s="98"/>
    </row>
    <row r="13" spans="1:9" ht="37.5" customHeight="1">
      <c r="A13" s="78"/>
      <c r="B13" s="79" t="s">
        <v>129</v>
      </c>
      <c r="C13" s="79" t="s">
        <v>130</v>
      </c>
      <c r="D13" s="79" t="s">
        <v>131</v>
      </c>
    </row>
    <row r="14" spans="1:9" ht="37.5" customHeight="1">
      <c r="A14" s="81" t="s">
        <v>127</v>
      </c>
      <c r="B14" s="82">
        <v>30</v>
      </c>
      <c r="C14" s="77">
        <v>35</v>
      </c>
      <c r="D14" s="83">
        <f>C14*B14</f>
        <v>1050</v>
      </c>
    </row>
    <row r="15" spans="1:9" ht="37.5" customHeight="1">
      <c r="A15" s="81" t="s">
        <v>125</v>
      </c>
      <c r="B15" s="82">
        <v>1000</v>
      </c>
      <c r="C15" s="77">
        <v>1</v>
      </c>
      <c r="D15" s="83">
        <f>C15*B15</f>
        <v>1000</v>
      </c>
    </row>
    <row r="16" spans="1:9" ht="37.5" customHeight="1">
      <c r="A16" s="81" t="s">
        <v>126</v>
      </c>
      <c r="B16" s="82">
        <v>500</v>
      </c>
      <c r="C16" s="77">
        <v>0</v>
      </c>
      <c r="D16" s="83">
        <f>C16*B16</f>
        <v>0</v>
      </c>
    </row>
    <row r="17" spans="1:4" ht="37.5" customHeight="1">
      <c r="A17" s="81" t="s">
        <v>153</v>
      </c>
      <c r="B17" s="82">
        <v>500</v>
      </c>
      <c r="C17" s="77">
        <v>1</v>
      </c>
      <c r="D17" s="83">
        <f>D14+D15+D16+B17</f>
        <v>2550</v>
      </c>
    </row>
    <row r="18" spans="1:4" ht="23.25" customHeight="1" thickBot="1">
      <c r="A18" s="63"/>
      <c r="B18" s="87"/>
      <c r="C18" s="88"/>
      <c r="D18" s="87"/>
    </row>
    <row r="19" spans="1:4" ht="23.25" customHeight="1" thickBot="1">
      <c r="A19" s="89" t="s">
        <v>133</v>
      </c>
      <c r="B19" s="90"/>
      <c r="C19" s="95" t="s">
        <v>154</v>
      </c>
      <c r="D19" s="91">
        <f>(D17*C17)*1.1</f>
        <v>2805</v>
      </c>
    </row>
    <row r="20" spans="1:4" ht="23.25" customHeight="1">
      <c r="B20" s="65"/>
      <c r="C20" s="65"/>
      <c r="D20" s="65"/>
    </row>
    <row r="21" spans="1:4" ht="23.25" customHeight="1">
      <c r="B21" s="65"/>
      <c r="C21" s="65"/>
      <c r="D21" s="65"/>
    </row>
    <row r="22" spans="1:4" ht="23.25" customHeight="1">
      <c r="B22" s="65"/>
      <c r="C22" s="65"/>
      <c r="D22" s="65"/>
    </row>
    <row r="23" spans="1:4" ht="23.25" customHeight="1">
      <c r="B23" s="65"/>
      <c r="C23" s="65"/>
      <c r="D23" s="65"/>
    </row>
    <row r="24" spans="1:4" ht="23.25" customHeight="1">
      <c r="B24" s="65"/>
      <c r="C24" s="65"/>
      <c r="D24" s="65"/>
    </row>
    <row r="25" spans="1:4" ht="23.25" customHeight="1">
      <c r="B25" s="65"/>
      <c r="C25" s="65"/>
      <c r="D25" s="65"/>
    </row>
    <row r="26" spans="1:4" ht="23.25" customHeight="1">
      <c r="B26" s="65"/>
      <c r="C26" s="65"/>
      <c r="D26" s="65"/>
    </row>
    <row r="27" spans="1:4" ht="23.25" customHeight="1">
      <c r="B27" s="65"/>
      <c r="C27" s="65"/>
      <c r="D27" s="65"/>
    </row>
    <row r="28" spans="1:4" ht="23.25" customHeight="1">
      <c r="B28" s="65"/>
      <c r="C28" s="65"/>
      <c r="D28" s="65"/>
    </row>
    <row r="29" spans="1:4" ht="18" customHeight="1">
      <c r="B29" s="65"/>
      <c r="C29" s="65"/>
      <c r="D29" s="65"/>
    </row>
    <row r="30" spans="1:4">
      <c r="B30" s="65"/>
      <c r="C30" s="65"/>
      <c r="D30" s="65"/>
    </row>
    <row r="31" spans="1:4">
      <c r="B31" s="65"/>
      <c r="C31" s="65"/>
      <c r="D31" s="65"/>
    </row>
    <row r="37" ht="18.75" customHeight="1"/>
    <row r="38" ht="7.5" customHeight="1"/>
    <row r="39" ht="12" customHeight="1"/>
  </sheetData>
  <mergeCells count="3">
    <mergeCell ref="A1:D1"/>
    <mergeCell ref="F1:I1"/>
    <mergeCell ref="A12:D12"/>
  </mergeCells>
  <phoneticPr fontId="3" type="noConversion"/>
  <pageMargins left="0.75" right="0.64" top="0.53" bottom="0.86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Normal="100" workbookViewId="0">
      <selection activeCell="K8" sqref="K8"/>
    </sheetView>
  </sheetViews>
  <sheetFormatPr defaultRowHeight="13.5"/>
  <cols>
    <col min="1" max="1" width="14.6640625" style="64" customWidth="1"/>
    <col min="2" max="2" width="10.77734375" style="64" customWidth="1"/>
    <col min="3" max="3" width="11.33203125" style="64" customWidth="1"/>
    <col min="4" max="4" width="18.109375" style="64" customWidth="1"/>
    <col min="5" max="5" width="8.88671875" style="64"/>
    <col min="6" max="6" width="15.77734375" style="64" customWidth="1"/>
    <col min="7" max="7" width="10.77734375" style="64" customWidth="1"/>
    <col min="8" max="8" width="11.44140625" style="64" customWidth="1"/>
    <col min="9" max="9" width="18.109375" style="64" customWidth="1"/>
    <col min="10" max="10" width="8.88671875" style="64"/>
    <col min="11" max="11" width="15.77734375" style="64" customWidth="1"/>
    <col min="12" max="12" width="10.77734375" style="64" customWidth="1"/>
    <col min="13" max="13" width="11.33203125" style="64" customWidth="1"/>
    <col min="14" max="14" width="18.109375" style="64" customWidth="1"/>
    <col min="15" max="231" width="8.88671875" style="64"/>
    <col min="232" max="232" width="23.44140625" style="64" customWidth="1"/>
    <col min="233" max="233" width="6.21875" style="64" customWidth="1"/>
    <col min="234" max="234" width="5.77734375" style="64" customWidth="1"/>
    <col min="235" max="235" width="5.44140625" style="64" customWidth="1"/>
    <col min="236" max="236" width="3.21875" style="64" customWidth="1"/>
    <col min="237" max="237" width="6.6640625" style="64" customWidth="1"/>
    <col min="238" max="238" width="5.44140625" style="64" customWidth="1"/>
    <col min="239" max="239" width="5.33203125" style="64" customWidth="1"/>
    <col min="240" max="240" width="4.88671875" style="64" customWidth="1"/>
    <col min="241" max="241" width="6.33203125" style="64" customWidth="1"/>
    <col min="242" max="242" width="2.77734375" style="64" customWidth="1"/>
    <col min="243" max="487" width="8.88671875" style="64"/>
    <col min="488" max="488" width="23.44140625" style="64" customWidth="1"/>
    <col min="489" max="489" width="6.21875" style="64" customWidth="1"/>
    <col min="490" max="490" width="5.77734375" style="64" customWidth="1"/>
    <col min="491" max="491" width="5.44140625" style="64" customWidth="1"/>
    <col min="492" max="492" width="3.21875" style="64" customWidth="1"/>
    <col min="493" max="493" width="6.6640625" style="64" customWidth="1"/>
    <col min="494" max="494" width="5.44140625" style="64" customWidth="1"/>
    <col min="495" max="495" width="5.33203125" style="64" customWidth="1"/>
    <col min="496" max="496" width="4.88671875" style="64" customWidth="1"/>
    <col min="497" max="497" width="6.33203125" style="64" customWidth="1"/>
    <col min="498" max="498" width="2.77734375" style="64" customWidth="1"/>
    <col min="499" max="743" width="8.88671875" style="64"/>
    <col min="744" max="744" width="23.44140625" style="64" customWidth="1"/>
    <col min="745" max="745" width="6.21875" style="64" customWidth="1"/>
    <col min="746" max="746" width="5.77734375" style="64" customWidth="1"/>
    <col min="747" max="747" width="5.44140625" style="64" customWidth="1"/>
    <col min="748" max="748" width="3.21875" style="64" customWidth="1"/>
    <col min="749" max="749" width="6.6640625" style="64" customWidth="1"/>
    <col min="750" max="750" width="5.44140625" style="64" customWidth="1"/>
    <col min="751" max="751" width="5.33203125" style="64" customWidth="1"/>
    <col min="752" max="752" width="4.88671875" style="64" customWidth="1"/>
    <col min="753" max="753" width="6.33203125" style="64" customWidth="1"/>
    <col min="754" max="754" width="2.77734375" style="64" customWidth="1"/>
    <col min="755" max="999" width="8.88671875" style="64"/>
    <col min="1000" max="1000" width="23.44140625" style="64" customWidth="1"/>
    <col min="1001" max="1001" width="6.21875" style="64" customWidth="1"/>
    <col min="1002" max="1002" width="5.77734375" style="64" customWidth="1"/>
    <col min="1003" max="1003" width="5.44140625" style="64" customWidth="1"/>
    <col min="1004" max="1004" width="3.21875" style="64" customWidth="1"/>
    <col min="1005" max="1005" width="6.6640625" style="64" customWidth="1"/>
    <col min="1006" max="1006" width="5.44140625" style="64" customWidth="1"/>
    <col min="1007" max="1007" width="5.33203125" style="64" customWidth="1"/>
    <col min="1008" max="1008" width="4.88671875" style="64" customWidth="1"/>
    <col min="1009" max="1009" width="6.33203125" style="64" customWidth="1"/>
    <col min="1010" max="1010" width="2.77734375" style="64" customWidth="1"/>
    <col min="1011" max="1255" width="8.88671875" style="64"/>
    <col min="1256" max="1256" width="23.44140625" style="64" customWidth="1"/>
    <col min="1257" max="1257" width="6.21875" style="64" customWidth="1"/>
    <col min="1258" max="1258" width="5.77734375" style="64" customWidth="1"/>
    <col min="1259" max="1259" width="5.44140625" style="64" customWidth="1"/>
    <col min="1260" max="1260" width="3.21875" style="64" customWidth="1"/>
    <col min="1261" max="1261" width="6.6640625" style="64" customWidth="1"/>
    <col min="1262" max="1262" width="5.44140625" style="64" customWidth="1"/>
    <col min="1263" max="1263" width="5.33203125" style="64" customWidth="1"/>
    <col min="1264" max="1264" width="4.88671875" style="64" customWidth="1"/>
    <col min="1265" max="1265" width="6.33203125" style="64" customWidth="1"/>
    <col min="1266" max="1266" width="2.77734375" style="64" customWidth="1"/>
    <col min="1267" max="1511" width="8.88671875" style="64"/>
    <col min="1512" max="1512" width="23.44140625" style="64" customWidth="1"/>
    <col min="1513" max="1513" width="6.21875" style="64" customWidth="1"/>
    <col min="1514" max="1514" width="5.77734375" style="64" customWidth="1"/>
    <col min="1515" max="1515" width="5.44140625" style="64" customWidth="1"/>
    <col min="1516" max="1516" width="3.21875" style="64" customWidth="1"/>
    <col min="1517" max="1517" width="6.6640625" style="64" customWidth="1"/>
    <col min="1518" max="1518" width="5.44140625" style="64" customWidth="1"/>
    <col min="1519" max="1519" width="5.33203125" style="64" customWidth="1"/>
    <col min="1520" max="1520" width="4.88671875" style="64" customWidth="1"/>
    <col min="1521" max="1521" width="6.33203125" style="64" customWidth="1"/>
    <col min="1522" max="1522" width="2.77734375" style="64" customWidth="1"/>
    <col min="1523" max="1767" width="8.88671875" style="64"/>
    <col min="1768" max="1768" width="23.44140625" style="64" customWidth="1"/>
    <col min="1769" max="1769" width="6.21875" style="64" customWidth="1"/>
    <col min="1770" max="1770" width="5.77734375" style="64" customWidth="1"/>
    <col min="1771" max="1771" width="5.44140625" style="64" customWidth="1"/>
    <col min="1772" max="1772" width="3.21875" style="64" customWidth="1"/>
    <col min="1773" max="1773" width="6.6640625" style="64" customWidth="1"/>
    <col min="1774" max="1774" width="5.44140625" style="64" customWidth="1"/>
    <col min="1775" max="1775" width="5.33203125" style="64" customWidth="1"/>
    <col min="1776" max="1776" width="4.88671875" style="64" customWidth="1"/>
    <col min="1777" max="1777" width="6.33203125" style="64" customWidth="1"/>
    <col min="1778" max="1778" width="2.77734375" style="64" customWidth="1"/>
    <col min="1779" max="2023" width="8.88671875" style="64"/>
    <col min="2024" max="2024" width="23.44140625" style="64" customWidth="1"/>
    <col min="2025" max="2025" width="6.21875" style="64" customWidth="1"/>
    <col min="2026" max="2026" width="5.77734375" style="64" customWidth="1"/>
    <col min="2027" max="2027" width="5.44140625" style="64" customWidth="1"/>
    <col min="2028" max="2028" width="3.21875" style="64" customWidth="1"/>
    <col min="2029" max="2029" width="6.6640625" style="64" customWidth="1"/>
    <col min="2030" max="2030" width="5.44140625" style="64" customWidth="1"/>
    <col min="2031" max="2031" width="5.33203125" style="64" customWidth="1"/>
    <col min="2032" max="2032" width="4.88671875" style="64" customWidth="1"/>
    <col min="2033" max="2033" width="6.33203125" style="64" customWidth="1"/>
    <col min="2034" max="2034" width="2.77734375" style="64" customWidth="1"/>
    <col min="2035" max="2279" width="8.88671875" style="64"/>
    <col min="2280" max="2280" width="23.44140625" style="64" customWidth="1"/>
    <col min="2281" max="2281" width="6.21875" style="64" customWidth="1"/>
    <col min="2282" max="2282" width="5.77734375" style="64" customWidth="1"/>
    <col min="2283" max="2283" width="5.44140625" style="64" customWidth="1"/>
    <col min="2284" max="2284" width="3.21875" style="64" customWidth="1"/>
    <col min="2285" max="2285" width="6.6640625" style="64" customWidth="1"/>
    <col min="2286" max="2286" width="5.44140625" style="64" customWidth="1"/>
    <col min="2287" max="2287" width="5.33203125" style="64" customWidth="1"/>
    <col min="2288" max="2288" width="4.88671875" style="64" customWidth="1"/>
    <col min="2289" max="2289" width="6.33203125" style="64" customWidth="1"/>
    <col min="2290" max="2290" width="2.77734375" style="64" customWidth="1"/>
    <col min="2291" max="2535" width="8.88671875" style="64"/>
    <col min="2536" max="2536" width="23.44140625" style="64" customWidth="1"/>
    <col min="2537" max="2537" width="6.21875" style="64" customWidth="1"/>
    <col min="2538" max="2538" width="5.77734375" style="64" customWidth="1"/>
    <col min="2539" max="2539" width="5.44140625" style="64" customWidth="1"/>
    <col min="2540" max="2540" width="3.21875" style="64" customWidth="1"/>
    <col min="2541" max="2541" width="6.6640625" style="64" customWidth="1"/>
    <col min="2542" max="2542" width="5.44140625" style="64" customWidth="1"/>
    <col min="2543" max="2543" width="5.33203125" style="64" customWidth="1"/>
    <col min="2544" max="2544" width="4.88671875" style="64" customWidth="1"/>
    <col min="2545" max="2545" width="6.33203125" style="64" customWidth="1"/>
    <col min="2546" max="2546" width="2.77734375" style="64" customWidth="1"/>
    <col min="2547" max="2791" width="8.88671875" style="64"/>
    <col min="2792" max="2792" width="23.44140625" style="64" customWidth="1"/>
    <col min="2793" max="2793" width="6.21875" style="64" customWidth="1"/>
    <col min="2794" max="2794" width="5.77734375" style="64" customWidth="1"/>
    <col min="2795" max="2795" width="5.44140625" style="64" customWidth="1"/>
    <col min="2796" max="2796" width="3.21875" style="64" customWidth="1"/>
    <col min="2797" max="2797" width="6.6640625" style="64" customWidth="1"/>
    <col min="2798" max="2798" width="5.44140625" style="64" customWidth="1"/>
    <col min="2799" max="2799" width="5.33203125" style="64" customWidth="1"/>
    <col min="2800" max="2800" width="4.88671875" style="64" customWidth="1"/>
    <col min="2801" max="2801" width="6.33203125" style="64" customWidth="1"/>
    <col min="2802" max="2802" width="2.77734375" style="64" customWidth="1"/>
    <col min="2803" max="3047" width="8.88671875" style="64"/>
    <col min="3048" max="3048" width="23.44140625" style="64" customWidth="1"/>
    <col min="3049" max="3049" width="6.21875" style="64" customWidth="1"/>
    <col min="3050" max="3050" width="5.77734375" style="64" customWidth="1"/>
    <col min="3051" max="3051" width="5.44140625" style="64" customWidth="1"/>
    <col min="3052" max="3052" width="3.21875" style="64" customWidth="1"/>
    <col min="3053" max="3053" width="6.6640625" style="64" customWidth="1"/>
    <col min="3054" max="3054" width="5.44140625" style="64" customWidth="1"/>
    <col min="3055" max="3055" width="5.33203125" style="64" customWidth="1"/>
    <col min="3056" max="3056" width="4.88671875" style="64" customWidth="1"/>
    <col min="3057" max="3057" width="6.33203125" style="64" customWidth="1"/>
    <col min="3058" max="3058" width="2.77734375" style="64" customWidth="1"/>
    <col min="3059" max="3303" width="8.88671875" style="64"/>
    <col min="3304" max="3304" width="23.44140625" style="64" customWidth="1"/>
    <col min="3305" max="3305" width="6.21875" style="64" customWidth="1"/>
    <col min="3306" max="3306" width="5.77734375" style="64" customWidth="1"/>
    <col min="3307" max="3307" width="5.44140625" style="64" customWidth="1"/>
    <col min="3308" max="3308" width="3.21875" style="64" customWidth="1"/>
    <col min="3309" max="3309" width="6.6640625" style="64" customWidth="1"/>
    <col min="3310" max="3310" width="5.44140625" style="64" customWidth="1"/>
    <col min="3311" max="3311" width="5.33203125" style="64" customWidth="1"/>
    <col min="3312" max="3312" width="4.88671875" style="64" customWidth="1"/>
    <col min="3313" max="3313" width="6.33203125" style="64" customWidth="1"/>
    <col min="3314" max="3314" width="2.77734375" style="64" customWidth="1"/>
    <col min="3315" max="3559" width="8.88671875" style="64"/>
    <col min="3560" max="3560" width="23.44140625" style="64" customWidth="1"/>
    <col min="3561" max="3561" width="6.21875" style="64" customWidth="1"/>
    <col min="3562" max="3562" width="5.77734375" style="64" customWidth="1"/>
    <col min="3563" max="3563" width="5.44140625" style="64" customWidth="1"/>
    <col min="3564" max="3564" width="3.21875" style="64" customWidth="1"/>
    <col min="3565" max="3565" width="6.6640625" style="64" customWidth="1"/>
    <col min="3566" max="3566" width="5.44140625" style="64" customWidth="1"/>
    <col min="3567" max="3567" width="5.33203125" style="64" customWidth="1"/>
    <col min="3568" max="3568" width="4.88671875" style="64" customWidth="1"/>
    <col min="3569" max="3569" width="6.33203125" style="64" customWidth="1"/>
    <col min="3570" max="3570" width="2.77734375" style="64" customWidth="1"/>
    <col min="3571" max="3815" width="8.88671875" style="64"/>
    <col min="3816" max="3816" width="23.44140625" style="64" customWidth="1"/>
    <col min="3817" max="3817" width="6.21875" style="64" customWidth="1"/>
    <col min="3818" max="3818" width="5.77734375" style="64" customWidth="1"/>
    <col min="3819" max="3819" width="5.44140625" style="64" customWidth="1"/>
    <col min="3820" max="3820" width="3.21875" style="64" customWidth="1"/>
    <col min="3821" max="3821" width="6.6640625" style="64" customWidth="1"/>
    <col min="3822" max="3822" width="5.44140625" style="64" customWidth="1"/>
    <col min="3823" max="3823" width="5.33203125" style="64" customWidth="1"/>
    <col min="3824" max="3824" width="4.88671875" style="64" customWidth="1"/>
    <col min="3825" max="3825" width="6.33203125" style="64" customWidth="1"/>
    <col min="3826" max="3826" width="2.77734375" style="64" customWidth="1"/>
    <col min="3827" max="4071" width="8.88671875" style="64"/>
    <col min="4072" max="4072" width="23.44140625" style="64" customWidth="1"/>
    <col min="4073" max="4073" width="6.21875" style="64" customWidth="1"/>
    <col min="4074" max="4074" width="5.77734375" style="64" customWidth="1"/>
    <col min="4075" max="4075" width="5.44140625" style="64" customWidth="1"/>
    <col min="4076" max="4076" width="3.21875" style="64" customWidth="1"/>
    <col min="4077" max="4077" width="6.6640625" style="64" customWidth="1"/>
    <col min="4078" max="4078" width="5.44140625" style="64" customWidth="1"/>
    <col min="4079" max="4079" width="5.33203125" style="64" customWidth="1"/>
    <col min="4080" max="4080" width="4.88671875" style="64" customWidth="1"/>
    <col min="4081" max="4081" width="6.33203125" style="64" customWidth="1"/>
    <col min="4082" max="4082" width="2.77734375" style="64" customWidth="1"/>
    <col min="4083" max="4327" width="8.88671875" style="64"/>
    <col min="4328" max="4328" width="23.44140625" style="64" customWidth="1"/>
    <col min="4329" max="4329" width="6.21875" style="64" customWidth="1"/>
    <col min="4330" max="4330" width="5.77734375" style="64" customWidth="1"/>
    <col min="4331" max="4331" width="5.44140625" style="64" customWidth="1"/>
    <col min="4332" max="4332" width="3.21875" style="64" customWidth="1"/>
    <col min="4333" max="4333" width="6.6640625" style="64" customWidth="1"/>
    <col min="4334" max="4334" width="5.44140625" style="64" customWidth="1"/>
    <col min="4335" max="4335" width="5.33203125" style="64" customWidth="1"/>
    <col min="4336" max="4336" width="4.88671875" style="64" customWidth="1"/>
    <col min="4337" max="4337" width="6.33203125" style="64" customWidth="1"/>
    <col min="4338" max="4338" width="2.77734375" style="64" customWidth="1"/>
    <col min="4339" max="4583" width="8.88671875" style="64"/>
    <col min="4584" max="4584" width="23.44140625" style="64" customWidth="1"/>
    <col min="4585" max="4585" width="6.21875" style="64" customWidth="1"/>
    <col min="4586" max="4586" width="5.77734375" style="64" customWidth="1"/>
    <col min="4587" max="4587" width="5.44140625" style="64" customWidth="1"/>
    <col min="4588" max="4588" width="3.21875" style="64" customWidth="1"/>
    <col min="4589" max="4589" width="6.6640625" style="64" customWidth="1"/>
    <col min="4590" max="4590" width="5.44140625" style="64" customWidth="1"/>
    <col min="4591" max="4591" width="5.33203125" style="64" customWidth="1"/>
    <col min="4592" max="4592" width="4.88671875" style="64" customWidth="1"/>
    <col min="4593" max="4593" width="6.33203125" style="64" customWidth="1"/>
    <col min="4594" max="4594" width="2.77734375" style="64" customWidth="1"/>
    <col min="4595" max="4839" width="8.88671875" style="64"/>
    <col min="4840" max="4840" width="23.44140625" style="64" customWidth="1"/>
    <col min="4841" max="4841" width="6.21875" style="64" customWidth="1"/>
    <col min="4842" max="4842" width="5.77734375" style="64" customWidth="1"/>
    <col min="4843" max="4843" width="5.44140625" style="64" customWidth="1"/>
    <col min="4844" max="4844" width="3.21875" style="64" customWidth="1"/>
    <col min="4845" max="4845" width="6.6640625" style="64" customWidth="1"/>
    <col min="4846" max="4846" width="5.44140625" style="64" customWidth="1"/>
    <col min="4847" max="4847" width="5.33203125" style="64" customWidth="1"/>
    <col min="4848" max="4848" width="4.88671875" style="64" customWidth="1"/>
    <col min="4849" max="4849" width="6.33203125" style="64" customWidth="1"/>
    <col min="4850" max="4850" width="2.77734375" style="64" customWidth="1"/>
    <col min="4851" max="5095" width="8.88671875" style="64"/>
    <col min="5096" max="5096" width="23.44140625" style="64" customWidth="1"/>
    <col min="5097" max="5097" width="6.21875" style="64" customWidth="1"/>
    <col min="5098" max="5098" width="5.77734375" style="64" customWidth="1"/>
    <col min="5099" max="5099" width="5.44140625" style="64" customWidth="1"/>
    <col min="5100" max="5100" width="3.21875" style="64" customWidth="1"/>
    <col min="5101" max="5101" width="6.6640625" style="64" customWidth="1"/>
    <col min="5102" max="5102" width="5.44140625" style="64" customWidth="1"/>
    <col min="5103" max="5103" width="5.33203125" style="64" customWidth="1"/>
    <col min="5104" max="5104" width="4.88671875" style="64" customWidth="1"/>
    <col min="5105" max="5105" width="6.33203125" style="64" customWidth="1"/>
    <col min="5106" max="5106" width="2.77734375" style="64" customWidth="1"/>
    <col min="5107" max="5351" width="8.88671875" style="64"/>
    <col min="5352" max="5352" width="23.44140625" style="64" customWidth="1"/>
    <col min="5353" max="5353" width="6.21875" style="64" customWidth="1"/>
    <col min="5354" max="5354" width="5.77734375" style="64" customWidth="1"/>
    <col min="5355" max="5355" width="5.44140625" style="64" customWidth="1"/>
    <col min="5356" max="5356" width="3.21875" style="64" customWidth="1"/>
    <col min="5357" max="5357" width="6.6640625" style="64" customWidth="1"/>
    <col min="5358" max="5358" width="5.44140625" style="64" customWidth="1"/>
    <col min="5359" max="5359" width="5.33203125" style="64" customWidth="1"/>
    <col min="5360" max="5360" width="4.88671875" style="64" customWidth="1"/>
    <col min="5361" max="5361" width="6.33203125" style="64" customWidth="1"/>
    <col min="5362" max="5362" width="2.77734375" style="64" customWidth="1"/>
    <col min="5363" max="5607" width="8.88671875" style="64"/>
    <col min="5608" max="5608" width="23.44140625" style="64" customWidth="1"/>
    <col min="5609" max="5609" width="6.21875" style="64" customWidth="1"/>
    <col min="5610" max="5610" width="5.77734375" style="64" customWidth="1"/>
    <col min="5611" max="5611" width="5.44140625" style="64" customWidth="1"/>
    <col min="5612" max="5612" width="3.21875" style="64" customWidth="1"/>
    <col min="5613" max="5613" width="6.6640625" style="64" customWidth="1"/>
    <col min="5614" max="5614" width="5.44140625" style="64" customWidth="1"/>
    <col min="5615" max="5615" width="5.33203125" style="64" customWidth="1"/>
    <col min="5616" max="5616" width="4.88671875" style="64" customWidth="1"/>
    <col min="5617" max="5617" width="6.33203125" style="64" customWidth="1"/>
    <col min="5618" max="5618" width="2.77734375" style="64" customWidth="1"/>
    <col min="5619" max="5863" width="8.88671875" style="64"/>
    <col min="5864" max="5864" width="23.44140625" style="64" customWidth="1"/>
    <col min="5865" max="5865" width="6.21875" style="64" customWidth="1"/>
    <col min="5866" max="5866" width="5.77734375" style="64" customWidth="1"/>
    <col min="5867" max="5867" width="5.44140625" style="64" customWidth="1"/>
    <col min="5868" max="5868" width="3.21875" style="64" customWidth="1"/>
    <col min="5869" max="5869" width="6.6640625" style="64" customWidth="1"/>
    <col min="5870" max="5870" width="5.44140625" style="64" customWidth="1"/>
    <col min="5871" max="5871" width="5.33203125" style="64" customWidth="1"/>
    <col min="5872" max="5872" width="4.88671875" style="64" customWidth="1"/>
    <col min="5873" max="5873" width="6.33203125" style="64" customWidth="1"/>
    <col min="5874" max="5874" width="2.77734375" style="64" customWidth="1"/>
    <col min="5875" max="6119" width="8.88671875" style="64"/>
    <col min="6120" max="6120" width="23.44140625" style="64" customWidth="1"/>
    <col min="6121" max="6121" width="6.21875" style="64" customWidth="1"/>
    <col min="6122" max="6122" width="5.77734375" style="64" customWidth="1"/>
    <col min="6123" max="6123" width="5.44140625" style="64" customWidth="1"/>
    <col min="6124" max="6124" width="3.21875" style="64" customWidth="1"/>
    <col min="6125" max="6125" width="6.6640625" style="64" customWidth="1"/>
    <col min="6126" max="6126" width="5.44140625" style="64" customWidth="1"/>
    <col min="6127" max="6127" width="5.33203125" style="64" customWidth="1"/>
    <col min="6128" max="6128" width="4.88671875" style="64" customWidth="1"/>
    <col min="6129" max="6129" width="6.33203125" style="64" customWidth="1"/>
    <col min="6130" max="6130" width="2.77734375" style="64" customWidth="1"/>
    <col min="6131" max="6375" width="8.88671875" style="64"/>
    <col min="6376" max="6376" width="23.44140625" style="64" customWidth="1"/>
    <col min="6377" max="6377" width="6.21875" style="64" customWidth="1"/>
    <col min="6378" max="6378" width="5.77734375" style="64" customWidth="1"/>
    <col min="6379" max="6379" width="5.44140625" style="64" customWidth="1"/>
    <col min="6380" max="6380" width="3.21875" style="64" customWidth="1"/>
    <col min="6381" max="6381" width="6.6640625" style="64" customWidth="1"/>
    <col min="6382" max="6382" width="5.44140625" style="64" customWidth="1"/>
    <col min="6383" max="6383" width="5.33203125" style="64" customWidth="1"/>
    <col min="6384" max="6384" width="4.88671875" style="64" customWidth="1"/>
    <col min="6385" max="6385" width="6.33203125" style="64" customWidth="1"/>
    <col min="6386" max="6386" width="2.77734375" style="64" customWidth="1"/>
    <col min="6387" max="6631" width="8.88671875" style="64"/>
    <col min="6632" max="6632" width="23.44140625" style="64" customWidth="1"/>
    <col min="6633" max="6633" width="6.21875" style="64" customWidth="1"/>
    <col min="6634" max="6634" width="5.77734375" style="64" customWidth="1"/>
    <col min="6635" max="6635" width="5.44140625" style="64" customWidth="1"/>
    <col min="6636" max="6636" width="3.21875" style="64" customWidth="1"/>
    <col min="6637" max="6637" width="6.6640625" style="64" customWidth="1"/>
    <col min="6638" max="6638" width="5.44140625" style="64" customWidth="1"/>
    <col min="6639" max="6639" width="5.33203125" style="64" customWidth="1"/>
    <col min="6640" max="6640" width="4.88671875" style="64" customWidth="1"/>
    <col min="6641" max="6641" width="6.33203125" style="64" customWidth="1"/>
    <col min="6642" max="6642" width="2.77734375" style="64" customWidth="1"/>
    <col min="6643" max="6887" width="8.88671875" style="64"/>
    <col min="6888" max="6888" width="23.44140625" style="64" customWidth="1"/>
    <col min="6889" max="6889" width="6.21875" style="64" customWidth="1"/>
    <col min="6890" max="6890" width="5.77734375" style="64" customWidth="1"/>
    <col min="6891" max="6891" width="5.44140625" style="64" customWidth="1"/>
    <col min="6892" max="6892" width="3.21875" style="64" customWidth="1"/>
    <col min="6893" max="6893" width="6.6640625" style="64" customWidth="1"/>
    <col min="6894" max="6894" width="5.44140625" style="64" customWidth="1"/>
    <col min="6895" max="6895" width="5.33203125" style="64" customWidth="1"/>
    <col min="6896" max="6896" width="4.88671875" style="64" customWidth="1"/>
    <col min="6897" max="6897" width="6.33203125" style="64" customWidth="1"/>
    <col min="6898" max="6898" width="2.77734375" style="64" customWidth="1"/>
    <col min="6899" max="7143" width="8.88671875" style="64"/>
    <col min="7144" max="7144" width="23.44140625" style="64" customWidth="1"/>
    <col min="7145" max="7145" width="6.21875" style="64" customWidth="1"/>
    <col min="7146" max="7146" width="5.77734375" style="64" customWidth="1"/>
    <col min="7147" max="7147" width="5.44140625" style="64" customWidth="1"/>
    <col min="7148" max="7148" width="3.21875" style="64" customWidth="1"/>
    <col min="7149" max="7149" width="6.6640625" style="64" customWidth="1"/>
    <col min="7150" max="7150" width="5.44140625" style="64" customWidth="1"/>
    <col min="7151" max="7151" width="5.33203125" style="64" customWidth="1"/>
    <col min="7152" max="7152" width="4.88671875" style="64" customWidth="1"/>
    <col min="7153" max="7153" width="6.33203125" style="64" customWidth="1"/>
    <col min="7154" max="7154" width="2.77734375" style="64" customWidth="1"/>
    <col min="7155" max="7399" width="8.88671875" style="64"/>
    <col min="7400" max="7400" width="23.44140625" style="64" customWidth="1"/>
    <col min="7401" max="7401" width="6.21875" style="64" customWidth="1"/>
    <col min="7402" max="7402" width="5.77734375" style="64" customWidth="1"/>
    <col min="7403" max="7403" width="5.44140625" style="64" customWidth="1"/>
    <col min="7404" max="7404" width="3.21875" style="64" customWidth="1"/>
    <col min="7405" max="7405" width="6.6640625" style="64" customWidth="1"/>
    <col min="7406" max="7406" width="5.44140625" style="64" customWidth="1"/>
    <col min="7407" max="7407" width="5.33203125" style="64" customWidth="1"/>
    <col min="7408" max="7408" width="4.88671875" style="64" customWidth="1"/>
    <col min="7409" max="7409" width="6.33203125" style="64" customWidth="1"/>
    <col min="7410" max="7410" width="2.77734375" style="64" customWidth="1"/>
    <col min="7411" max="7655" width="8.88671875" style="64"/>
    <col min="7656" max="7656" width="23.44140625" style="64" customWidth="1"/>
    <col min="7657" max="7657" width="6.21875" style="64" customWidth="1"/>
    <col min="7658" max="7658" width="5.77734375" style="64" customWidth="1"/>
    <col min="7659" max="7659" width="5.44140625" style="64" customWidth="1"/>
    <col min="7660" max="7660" width="3.21875" style="64" customWidth="1"/>
    <col min="7661" max="7661" width="6.6640625" style="64" customWidth="1"/>
    <col min="7662" max="7662" width="5.44140625" style="64" customWidth="1"/>
    <col min="7663" max="7663" width="5.33203125" style="64" customWidth="1"/>
    <col min="7664" max="7664" width="4.88671875" style="64" customWidth="1"/>
    <col min="7665" max="7665" width="6.33203125" style="64" customWidth="1"/>
    <col min="7666" max="7666" width="2.77734375" style="64" customWidth="1"/>
    <col min="7667" max="7911" width="8.88671875" style="64"/>
    <col min="7912" max="7912" width="23.44140625" style="64" customWidth="1"/>
    <col min="7913" max="7913" width="6.21875" style="64" customWidth="1"/>
    <col min="7914" max="7914" width="5.77734375" style="64" customWidth="1"/>
    <col min="7915" max="7915" width="5.44140625" style="64" customWidth="1"/>
    <col min="7916" max="7916" width="3.21875" style="64" customWidth="1"/>
    <col min="7917" max="7917" width="6.6640625" style="64" customWidth="1"/>
    <col min="7918" max="7918" width="5.44140625" style="64" customWidth="1"/>
    <col min="7919" max="7919" width="5.33203125" style="64" customWidth="1"/>
    <col min="7920" max="7920" width="4.88671875" style="64" customWidth="1"/>
    <col min="7921" max="7921" width="6.33203125" style="64" customWidth="1"/>
    <col min="7922" max="7922" width="2.77734375" style="64" customWidth="1"/>
    <col min="7923" max="8167" width="8.88671875" style="64"/>
    <col min="8168" max="8168" width="23.44140625" style="64" customWidth="1"/>
    <col min="8169" max="8169" width="6.21875" style="64" customWidth="1"/>
    <col min="8170" max="8170" width="5.77734375" style="64" customWidth="1"/>
    <col min="8171" max="8171" width="5.44140625" style="64" customWidth="1"/>
    <col min="8172" max="8172" width="3.21875" style="64" customWidth="1"/>
    <col min="8173" max="8173" width="6.6640625" style="64" customWidth="1"/>
    <col min="8174" max="8174" width="5.44140625" style="64" customWidth="1"/>
    <col min="8175" max="8175" width="5.33203125" style="64" customWidth="1"/>
    <col min="8176" max="8176" width="4.88671875" style="64" customWidth="1"/>
    <col min="8177" max="8177" width="6.33203125" style="64" customWidth="1"/>
    <col min="8178" max="8178" width="2.77734375" style="64" customWidth="1"/>
    <col min="8179" max="8423" width="8.88671875" style="64"/>
    <col min="8424" max="8424" width="23.44140625" style="64" customWidth="1"/>
    <col min="8425" max="8425" width="6.21875" style="64" customWidth="1"/>
    <col min="8426" max="8426" width="5.77734375" style="64" customWidth="1"/>
    <col min="8427" max="8427" width="5.44140625" style="64" customWidth="1"/>
    <col min="8428" max="8428" width="3.21875" style="64" customWidth="1"/>
    <col min="8429" max="8429" width="6.6640625" style="64" customWidth="1"/>
    <col min="8430" max="8430" width="5.44140625" style="64" customWidth="1"/>
    <col min="8431" max="8431" width="5.33203125" style="64" customWidth="1"/>
    <col min="8432" max="8432" width="4.88671875" style="64" customWidth="1"/>
    <col min="8433" max="8433" width="6.33203125" style="64" customWidth="1"/>
    <col min="8434" max="8434" width="2.77734375" style="64" customWidth="1"/>
    <col min="8435" max="8679" width="8.88671875" style="64"/>
    <col min="8680" max="8680" width="23.44140625" style="64" customWidth="1"/>
    <col min="8681" max="8681" width="6.21875" style="64" customWidth="1"/>
    <col min="8682" max="8682" width="5.77734375" style="64" customWidth="1"/>
    <col min="8683" max="8683" width="5.44140625" style="64" customWidth="1"/>
    <col min="8684" max="8684" width="3.21875" style="64" customWidth="1"/>
    <col min="8685" max="8685" width="6.6640625" style="64" customWidth="1"/>
    <col min="8686" max="8686" width="5.44140625" style="64" customWidth="1"/>
    <col min="8687" max="8687" width="5.33203125" style="64" customWidth="1"/>
    <col min="8688" max="8688" width="4.88671875" style="64" customWidth="1"/>
    <col min="8689" max="8689" width="6.33203125" style="64" customWidth="1"/>
    <col min="8690" max="8690" width="2.77734375" style="64" customWidth="1"/>
    <col min="8691" max="8935" width="8.88671875" style="64"/>
    <col min="8936" max="8936" width="23.44140625" style="64" customWidth="1"/>
    <col min="8937" max="8937" width="6.21875" style="64" customWidth="1"/>
    <col min="8938" max="8938" width="5.77734375" style="64" customWidth="1"/>
    <col min="8939" max="8939" width="5.44140625" style="64" customWidth="1"/>
    <col min="8940" max="8940" width="3.21875" style="64" customWidth="1"/>
    <col min="8941" max="8941" width="6.6640625" style="64" customWidth="1"/>
    <col min="8942" max="8942" width="5.44140625" style="64" customWidth="1"/>
    <col min="8943" max="8943" width="5.33203125" style="64" customWidth="1"/>
    <col min="8944" max="8944" width="4.88671875" style="64" customWidth="1"/>
    <col min="8945" max="8945" width="6.33203125" style="64" customWidth="1"/>
    <col min="8946" max="8946" width="2.77734375" style="64" customWidth="1"/>
    <col min="8947" max="9191" width="8.88671875" style="64"/>
    <col min="9192" max="9192" width="23.44140625" style="64" customWidth="1"/>
    <col min="9193" max="9193" width="6.21875" style="64" customWidth="1"/>
    <col min="9194" max="9194" width="5.77734375" style="64" customWidth="1"/>
    <col min="9195" max="9195" width="5.44140625" style="64" customWidth="1"/>
    <col min="9196" max="9196" width="3.21875" style="64" customWidth="1"/>
    <col min="9197" max="9197" width="6.6640625" style="64" customWidth="1"/>
    <col min="9198" max="9198" width="5.44140625" style="64" customWidth="1"/>
    <col min="9199" max="9199" width="5.33203125" style="64" customWidth="1"/>
    <col min="9200" max="9200" width="4.88671875" style="64" customWidth="1"/>
    <col min="9201" max="9201" width="6.33203125" style="64" customWidth="1"/>
    <col min="9202" max="9202" width="2.77734375" style="64" customWidth="1"/>
    <col min="9203" max="9447" width="8.88671875" style="64"/>
    <col min="9448" max="9448" width="23.44140625" style="64" customWidth="1"/>
    <col min="9449" max="9449" width="6.21875" style="64" customWidth="1"/>
    <col min="9450" max="9450" width="5.77734375" style="64" customWidth="1"/>
    <col min="9451" max="9451" width="5.44140625" style="64" customWidth="1"/>
    <col min="9452" max="9452" width="3.21875" style="64" customWidth="1"/>
    <col min="9453" max="9453" width="6.6640625" style="64" customWidth="1"/>
    <col min="9454" max="9454" width="5.44140625" style="64" customWidth="1"/>
    <col min="9455" max="9455" width="5.33203125" style="64" customWidth="1"/>
    <col min="9456" max="9456" width="4.88671875" style="64" customWidth="1"/>
    <col min="9457" max="9457" width="6.33203125" style="64" customWidth="1"/>
    <col min="9458" max="9458" width="2.77734375" style="64" customWidth="1"/>
    <col min="9459" max="9703" width="8.88671875" style="64"/>
    <col min="9704" max="9704" width="23.44140625" style="64" customWidth="1"/>
    <col min="9705" max="9705" width="6.21875" style="64" customWidth="1"/>
    <col min="9706" max="9706" width="5.77734375" style="64" customWidth="1"/>
    <col min="9707" max="9707" width="5.44140625" style="64" customWidth="1"/>
    <col min="9708" max="9708" width="3.21875" style="64" customWidth="1"/>
    <col min="9709" max="9709" width="6.6640625" style="64" customWidth="1"/>
    <col min="9710" max="9710" width="5.44140625" style="64" customWidth="1"/>
    <col min="9711" max="9711" width="5.33203125" style="64" customWidth="1"/>
    <col min="9712" max="9712" width="4.88671875" style="64" customWidth="1"/>
    <col min="9713" max="9713" width="6.33203125" style="64" customWidth="1"/>
    <col min="9714" max="9714" width="2.77734375" style="64" customWidth="1"/>
    <col min="9715" max="9959" width="8.88671875" style="64"/>
    <col min="9960" max="9960" width="23.44140625" style="64" customWidth="1"/>
    <col min="9961" max="9961" width="6.21875" style="64" customWidth="1"/>
    <col min="9962" max="9962" width="5.77734375" style="64" customWidth="1"/>
    <col min="9963" max="9963" width="5.44140625" style="64" customWidth="1"/>
    <col min="9964" max="9964" width="3.21875" style="64" customWidth="1"/>
    <col min="9965" max="9965" width="6.6640625" style="64" customWidth="1"/>
    <col min="9966" max="9966" width="5.44140625" style="64" customWidth="1"/>
    <col min="9967" max="9967" width="5.33203125" style="64" customWidth="1"/>
    <col min="9968" max="9968" width="4.88671875" style="64" customWidth="1"/>
    <col min="9969" max="9969" width="6.33203125" style="64" customWidth="1"/>
    <col min="9970" max="9970" width="2.77734375" style="64" customWidth="1"/>
    <col min="9971" max="10215" width="8.88671875" style="64"/>
    <col min="10216" max="10216" width="23.44140625" style="64" customWidth="1"/>
    <col min="10217" max="10217" width="6.21875" style="64" customWidth="1"/>
    <col min="10218" max="10218" width="5.77734375" style="64" customWidth="1"/>
    <col min="10219" max="10219" width="5.44140625" style="64" customWidth="1"/>
    <col min="10220" max="10220" width="3.21875" style="64" customWidth="1"/>
    <col min="10221" max="10221" width="6.6640625" style="64" customWidth="1"/>
    <col min="10222" max="10222" width="5.44140625" style="64" customWidth="1"/>
    <col min="10223" max="10223" width="5.33203125" style="64" customWidth="1"/>
    <col min="10224" max="10224" width="4.88671875" style="64" customWidth="1"/>
    <col min="10225" max="10225" width="6.33203125" style="64" customWidth="1"/>
    <col min="10226" max="10226" width="2.77734375" style="64" customWidth="1"/>
    <col min="10227" max="10471" width="8.88671875" style="64"/>
    <col min="10472" max="10472" width="23.44140625" style="64" customWidth="1"/>
    <col min="10473" max="10473" width="6.21875" style="64" customWidth="1"/>
    <col min="10474" max="10474" width="5.77734375" style="64" customWidth="1"/>
    <col min="10475" max="10475" width="5.44140625" style="64" customWidth="1"/>
    <col min="10476" max="10476" width="3.21875" style="64" customWidth="1"/>
    <col min="10477" max="10477" width="6.6640625" style="64" customWidth="1"/>
    <col min="10478" max="10478" width="5.44140625" style="64" customWidth="1"/>
    <col min="10479" max="10479" width="5.33203125" style="64" customWidth="1"/>
    <col min="10480" max="10480" width="4.88671875" style="64" customWidth="1"/>
    <col min="10481" max="10481" width="6.33203125" style="64" customWidth="1"/>
    <col min="10482" max="10482" width="2.77734375" style="64" customWidth="1"/>
    <col min="10483" max="10727" width="8.88671875" style="64"/>
    <col min="10728" max="10728" width="23.44140625" style="64" customWidth="1"/>
    <col min="10729" max="10729" width="6.21875" style="64" customWidth="1"/>
    <col min="10730" max="10730" width="5.77734375" style="64" customWidth="1"/>
    <col min="10731" max="10731" width="5.44140625" style="64" customWidth="1"/>
    <col min="10732" max="10732" width="3.21875" style="64" customWidth="1"/>
    <col min="10733" max="10733" width="6.6640625" style="64" customWidth="1"/>
    <col min="10734" max="10734" width="5.44140625" style="64" customWidth="1"/>
    <col min="10735" max="10735" width="5.33203125" style="64" customWidth="1"/>
    <col min="10736" max="10736" width="4.88671875" style="64" customWidth="1"/>
    <col min="10737" max="10737" width="6.33203125" style="64" customWidth="1"/>
    <col min="10738" max="10738" width="2.77734375" style="64" customWidth="1"/>
    <col min="10739" max="10983" width="8.88671875" style="64"/>
    <col min="10984" max="10984" width="23.44140625" style="64" customWidth="1"/>
    <col min="10985" max="10985" width="6.21875" style="64" customWidth="1"/>
    <col min="10986" max="10986" width="5.77734375" style="64" customWidth="1"/>
    <col min="10987" max="10987" width="5.44140625" style="64" customWidth="1"/>
    <col min="10988" max="10988" width="3.21875" style="64" customWidth="1"/>
    <col min="10989" max="10989" width="6.6640625" style="64" customWidth="1"/>
    <col min="10990" max="10990" width="5.44140625" style="64" customWidth="1"/>
    <col min="10991" max="10991" width="5.33203125" style="64" customWidth="1"/>
    <col min="10992" max="10992" width="4.88671875" style="64" customWidth="1"/>
    <col min="10993" max="10993" width="6.33203125" style="64" customWidth="1"/>
    <col min="10994" max="10994" width="2.77734375" style="64" customWidth="1"/>
    <col min="10995" max="11239" width="8.88671875" style="64"/>
    <col min="11240" max="11240" width="23.44140625" style="64" customWidth="1"/>
    <col min="11241" max="11241" width="6.21875" style="64" customWidth="1"/>
    <col min="11242" max="11242" width="5.77734375" style="64" customWidth="1"/>
    <col min="11243" max="11243" width="5.44140625" style="64" customWidth="1"/>
    <col min="11244" max="11244" width="3.21875" style="64" customWidth="1"/>
    <col min="11245" max="11245" width="6.6640625" style="64" customWidth="1"/>
    <col min="11246" max="11246" width="5.44140625" style="64" customWidth="1"/>
    <col min="11247" max="11247" width="5.33203125" style="64" customWidth="1"/>
    <col min="11248" max="11248" width="4.88671875" style="64" customWidth="1"/>
    <col min="11249" max="11249" width="6.33203125" style="64" customWidth="1"/>
    <col min="11250" max="11250" width="2.77734375" style="64" customWidth="1"/>
    <col min="11251" max="11495" width="8.88671875" style="64"/>
    <col min="11496" max="11496" width="23.44140625" style="64" customWidth="1"/>
    <col min="11497" max="11497" width="6.21875" style="64" customWidth="1"/>
    <col min="11498" max="11498" width="5.77734375" style="64" customWidth="1"/>
    <col min="11499" max="11499" width="5.44140625" style="64" customWidth="1"/>
    <col min="11500" max="11500" width="3.21875" style="64" customWidth="1"/>
    <col min="11501" max="11501" width="6.6640625" style="64" customWidth="1"/>
    <col min="11502" max="11502" width="5.44140625" style="64" customWidth="1"/>
    <col min="11503" max="11503" width="5.33203125" style="64" customWidth="1"/>
    <col min="11504" max="11504" width="4.88671875" style="64" customWidth="1"/>
    <col min="11505" max="11505" width="6.33203125" style="64" customWidth="1"/>
    <col min="11506" max="11506" width="2.77734375" style="64" customWidth="1"/>
    <col min="11507" max="11751" width="8.88671875" style="64"/>
    <col min="11752" max="11752" width="23.44140625" style="64" customWidth="1"/>
    <col min="11753" max="11753" width="6.21875" style="64" customWidth="1"/>
    <col min="11754" max="11754" width="5.77734375" style="64" customWidth="1"/>
    <col min="11755" max="11755" width="5.44140625" style="64" customWidth="1"/>
    <col min="11756" max="11756" width="3.21875" style="64" customWidth="1"/>
    <col min="11757" max="11757" width="6.6640625" style="64" customWidth="1"/>
    <col min="11758" max="11758" width="5.44140625" style="64" customWidth="1"/>
    <col min="11759" max="11759" width="5.33203125" style="64" customWidth="1"/>
    <col min="11760" max="11760" width="4.88671875" style="64" customWidth="1"/>
    <col min="11761" max="11761" width="6.33203125" style="64" customWidth="1"/>
    <col min="11762" max="11762" width="2.77734375" style="64" customWidth="1"/>
    <col min="11763" max="12007" width="8.88671875" style="64"/>
    <col min="12008" max="12008" width="23.44140625" style="64" customWidth="1"/>
    <col min="12009" max="12009" width="6.21875" style="64" customWidth="1"/>
    <col min="12010" max="12010" width="5.77734375" style="64" customWidth="1"/>
    <col min="12011" max="12011" width="5.44140625" style="64" customWidth="1"/>
    <col min="12012" max="12012" width="3.21875" style="64" customWidth="1"/>
    <col min="12013" max="12013" width="6.6640625" style="64" customWidth="1"/>
    <col min="12014" max="12014" width="5.44140625" style="64" customWidth="1"/>
    <col min="12015" max="12015" width="5.33203125" style="64" customWidth="1"/>
    <col min="12016" max="12016" width="4.88671875" style="64" customWidth="1"/>
    <col min="12017" max="12017" width="6.33203125" style="64" customWidth="1"/>
    <col min="12018" max="12018" width="2.77734375" style="64" customWidth="1"/>
    <col min="12019" max="12263" width="8.88671875" style="64"/>
    <col min="12264" max="12264" width="23.44140625" style="64" customWidth="1"/>
    <col min="12265" max="12265" width="6.21875" style="64" customWidth="1"/>
    <col min="12266" max="12266" width="5.77734375" style="64" customWidth="1"/>
    <col min="12267" max="12267" width="5.44140625" style="64" customWidth="1"/>
    <col min="12268" max="12268" width="3.21875" style="64" customWidth="1"/>
    <col min="12269" max="12269" width="6.6640625" style="64" customWidth="1"/>
    <col min="12270" max="12270" width="5.44140625" style="64" customWidth="1"/>
    <col min="12271" max="12271" width="5.33203125" style="64" customWidth="1"/>
    <col min="12272" max="12272" width="4.88671875" style="64" customWidth="1"/>
    <col min="12273" max="12273" width="6.33203125" style="64" customWidth="1"/>
    <col min="12274" max="12274" width="2.77734375" style="64" customWidth="1"/>
    <col min="12275" max="12519" width="8.88671875" style="64"/>
    <col min="12520" max="12520" width="23.44140625" style="64" customWidth="1"/>
    <col min="12521" max="12521" width="6.21875" style="64" customWidth="1"/>
    <col min="12522" max="12522" width="5.77734375" style="64" customWidth="1"/>
    <col min="12523" max="12523" width="5.44140625" style="64" customWidth="1"/>
    <col min="12524" max="12524" width="3.21875" style="64" customWidth="1"/>
    <col min="12525" max="12525" width="6.6640625" style="64" customWidth="1"/>
    <col min="12526" max="12526" width="5.44140625" style="64" customWidth="1"/>
    <col min="12527" max="12527" width="5.33203125" style="64" customWidth="1"/>
    <col min="12528" max="12528" width="4.88671875" style="64" customWidth="1"/>
    <col min="12529" max="12529" width="6.33203125" style="64" customWidth="1"/>
    <col min="12530" max="12530" width="2.77734375" style="64" customWidth="1"/>
    <col min="12531" max="12775" width="8.88671875" style="64"/>
    <col min="12776" max="12776" width="23.44140625" style="64" customWidth="1"/>
    <col min="12777" max="12777" width="6.21875" style="64" customWidth="1"/>
    <col min="12778" max="12778" width="5.77734375" style="64" customWidth="1"/>
    <col min="12779" max="12779" width="5.44140625" style="64" customWidth="1"/>
    <col min="12780" max="12780" width="3.21875" style="64" customWidth="1"/>
    <col min="12781" max="12781" width="6.6640625" style="64" customWidth="1"/>
    <col min="12782" max="12782" width="5.44140625" style="64" customWidth="1"/>
    <col min="12783" max="12783" width="5.33203125" style="64" customWidth="1"/>
    <col min="12784" max="12784" width="4.88671875" style="64" customWidth="1"/>
    <col min="12785" max="12785" width="6.33203125" style="64" customWidth="1"/>
    <col min="12786" max="12786" width="2.77734375" style="64" customWidth="1"/>
    <col min="12787" max="13031" width="8.88671875" style="64"/>
    <col min="13032" max="13032" width="23.44140625" style="64" customWidth="1"/>
    <col min="13033" max="13033" width="6.21875" style="64" customWidth="1"/>
    <col min="13034" max="13034" width="5.77734375" style="64" customWidth="1"/>
    <col min="13035" max="13035" width="5.44140625" style="64" customWidth="1"/>
    <col min="13036" max="13036" width="3.21875" style="64" customWidth="1"/>
    <col min="13037" max="13037" width="6.6640625" style="64" customWidth="1"/>
    <col min="13038" max="13038" width="5.44140625" style="64" customWidth="1"/>
    <col min="13039" max="13039" width="5.33203125" style="64" customWidth="1"/>
    <col min="13040" max="13040" width="4.88671875" style="64" customWidth="1"/>
    <col min="13041" max="13041" width="6.33203125" style="64" customWidth="1"/>
    <col min="13042" max="13042" width="2.77734375" style="64" customWidth="1"/>
    <col min="13043" max="13287" width="8.88671875" style="64"/>
    <col min="13288" max="13288" width="23.44140625" style="64" customWidth="1"/>
    <col min="13289" max="13289" width="6.21875" style="64" customWidth="1"/>
    <col min="13290" max="13290" width="5.77734375" style="64" customWidth="1"/>
    <col min="13291" max="13291" width="5.44140625" style="64" customWidth="1"/>
    <col min="13292" max="13292" width="3.21875" style="64" customWidth="1"/>
    <col min="13293" max="13293" width="6.6640625" style="64" customWidth="1"/>
    <col min="13294" max="13294" width="5.44140625" style="64" customWidth="1"/>
    <col min="13295" max="13295" width="5.33203125" style="64" customWidth="1"/>
    <col min="13296" max="13296" width="4.88671875" style="64" customWidth="1"/>
    <col min="13297" max="13297" width="6.33203125" style="64" customWidth="1"/>
    <col min="13298" max="13298" width="2.77734375" style="64" customWidth="1"/>
    <col min="13299" max="13543" width="8.88671875" style="64"/>
    <col min="13544" max="13544" width="23.44140625" style="64" customWidth="1"/>
    <col min="13545" max="13545" width="6.21875" style="64" customWidth="1"/>
    <col min="13546" max="13546" width="5.77734375" style="64" customWidth="1"/>
    <col min="13547" max="13547" width="5.44140625" style="64" customWidth="1"/>
    <col min="13548" max="13548" width="3.21875" style="64" customWidth="1"/>
    <col min="13549" max="13549" width="6.6640625" style="64" customWidth="1"/>
    <col min="13550" max="13550" width="5.44140625" style="64" customWidth="1"/>
    <col min="13551" max="13551" width="5.33203125" style="64" customWidth="1"/>
    <col min="13552" max="13552" width="4.88671875" style="64" customWidth="1"/>
    <col min="13553" max="13553" width="6.33203125" style="64" customWidth="1"/>
    <col min="13554" max="13554" width="2.77734375" style="64" customWidth="1"/>
    <col min="13555" max="13799" width="8.88671875" style="64"/>
    <col min="13800" max="13800" width="23.44140625" style="64" customWidth="1"/>
    <col min="13801" max="13801" width="6.21875" style="64" customWidth="1"/>
    <col min="13802" max="13802" width="5.77734375" style="64" customWidth="1"/>
    <col min="13803" max="13803" width="5.44140625" style="64" customWidth="1"/>
    <col min="13804" max="13804" width="3.21875" style="64" customWidth="1"/>
    <col min="13805" max="13805" width="6.6640625" style="64" customWidth="1"/>
    <col min="13806" max="13806" width="5.44140625" style="64" customWidth="1"/>
    <col min="13807" max="13807" width="5.33203125" style="64" customWidth="1"/>
    <col min="13808" max="13808" width="4.88671875" style="64" customWidth="1"/>
    <col min="13809" max="13809" width="6.33203125" style="64" customWidth="1"/>
    <col min="13810" max="13810" width="2.77734375" style="64" customWidth="1"/>
    <col min="13811" max="14055" width="8.88671875" style="64"/>
    <col min="14056" max="14056" width="23.44140625" style="64" customWidth="1"/>
    <col min="14057" max="14057" width="6.21875" style="64" customWidth="1"/>
    <col min="14058" max="14058" width="5.77734375" style="64" customWidth="1"/>
    <col min="14059" max="14059" width="5.44140625" style="64" customWidth="1"/>
    <col min="14060" max="14060" width="3.21875" style="64" customWidth="1"/>
    <col min="14061" max="14061" width="6.6640625" style="64" customWidth="1"/>
    <col min="14062" max="14062" width="5.44140625" style="64" customWidth="1"/>
    <col min="14063" max="14063" width="5.33203125" style="64" customWidth="1"/>
    <col min="14064" max="14064" width="4.88671875" style="64" customWidth="1"/>
    <col min="14065" max="14065" width="6.33203125" style="64" customWidth="1"/>
    <col min="14066" max="14066" width="2.77734375" style="64" customWidth="1"/>
    <col min="14067" max="14311" width="8.88671875" style="64"/>
    <col min="14312" max="14312" width="23.44140625" style="64" customWidth="1"/>
    <col min="14313" max="14313" width="6.21875" style="64" customWidth="1"/>
    <col min="14314" max="14314" width="5.77734375" style="64" customWidth="1"/>
    <col min="14315" max="14315" width="5.44140625" style="64" customWidth="1"/>
    <col min="14316" max="14316" width="3.21875" style="64" customWidth="1"/>
    <col min="14317" max="14317" width="6.6640625" style="64" customWidth="1"/>
    <col min="14318" max="14318" width="5.44140625" style="64" customWidth="1"/>
    <col min="14319" max="14319" width="5.33203125" style="64" customWidth="1"/>
    <col min="14320" max="14320" width="4.88671875" style="64" customWidth="1"/>
    <col min="14321" max="14321" width="6.33203125" style="64" customWidth="1"/>
    <col min="14322" max="14322" width="2.77734375" style="64" customWidth="1"/>
    <col min="14323" max="14567" width="8.88671875" style="64"/>
    <col min="14568" max="14568" width="23.44140625" style="64" customWidth="1"/>
    <col min="14569" max="14569" width="6.21875" style="64" customWidth="1"/>
    <col min="14570" max="14570" width="5.77734375" style="64" customWidth="1"/>
    <col min="14571" max="14571" width="5.44140625" style="64" customWidth="1"/>
    <col min="14572" max="14572" width="3.21875" style="64" customWidth="1"/>
    <col min="14573" max="14573" width="6.6640625" style="64" customWidth="1"/>
    <col min="14574" max="14574" width="5.44140625" style="64" customWidth="1"/>
    <col min="14575" max="14575" width="5.33203125" style="64" customWidth="1"/>
    <col min="14576" max="14576" width="4.88671875" style="64" customWidth="1"/>
    <col min="14577" max="14577" width="6.33203125" style="64" customWidth="1"/>
    <col min="14578" max="14578" width="2.77734375" style="64" customWidth="1"/>
    <col min="14579" max="14823" width="8.88671875" style="64"/>
    <col min="14824" max="14824" width="23.44140625" style="64" customWidth="1"/>
    <col min="14825" max="14825" width="6.21875" style="64" customWidth="1"/>
    <col min="14826" max="14826" width="5.77734375" style="64" customWidth="1"/>
    <col min="14827" max="14827" width="5.44140625" style="64" customWidth="1"/>
    <col min="14828" max="14828" width="3.21875" style="64" customWidth="1"/>
    <col min="14829" max="14829" width="6.6640625" style="64" customWidth="1"/>
    <col min="14830" max="14830" width="5.44140625" style="64" customWidth="1"/>
    <col min="14831" max="14831" width="5.33203125" style="64" customWidth="1"/>
    <col min="14832" max="14832" width="4.88671875" style="64" customWidth="1"/>
    <col min="14833" max="14833" width="6.33203125" style="64" customWidth="1"/>
    <col min="14834" max="14834" width="2.77734375" style="64" customWidth="1"/>
    <col min="14835" max="15079" width="8.88671875" style="64"/>
    <col min="15080" max="15080" width="23.44140625" style="64" customWidth="1"/>
    <col min="15081" max="15081" width="6.21875" style="64" customWidth="1"/>
    <col min="15082" max="15082" width="5.77734375" style="64" customWidth="1"/>
    <col min="15083" max="15083" width="5.44140625" style="64" customWidth="1"/>
    <col min="15084" max="15084" width="3.21875" style="64" customWidth="1"/>
    <col min="15085" max="15085" width="6.6640625" style="64" customWidth="1"/>
    <col min="15086" max="15086" width="5.44140625" style="64" customWidth="1"/>
    <col min="15087" max="15087" width="5.33203125" style="64" customWidth="1"/>
    <col min="15088" max="15088" width="4.88671875" style="64" customWidth="1"/>
    <col min="15089" max="15089" width="6.33203125" style="64" customWidth="1"/>
    <col min="15090" max="15090" width="2.77734375" style="64" customWidth="1"/>
    <col min="15091" max="15335" width="8.88671875" style="64"/>
    <col min="15336" max="15336" width="23.44140625" style="64" customWidth="1"/>
    <col min="15337" max="15337" width="6.21875" style="64" customWidth="1"/>
    <col min="15338" max="15338" width="5.77734375" style="64" customWidth="1"/>
    <col min="15339" max="15339" width="5.44140625" style="64" customWidth="1"/>
    <col min="15340" max="15340" width="3.21875" style="64" customWidth="1"/>
    <col min="15341" max="15341" width="6.6640625" style="64" customWidth="1"/>
    <col min="15342" max="15342" width="5.44140625" style="64" customWidth="1"/>
    <col min="15343" max="15343" width="5.33203125" style="64" customWidth="1"/>
    <col min="15344" max="15344" width="4.88671875" style="64" customWidth="1"/>
    <col min="15345" max="15345" width="6.33203125" style="64" customWidth="1"/>
    <col min="15346" max="15346" width="2.77734375" style="64" customWidth="1"/>
    <col min="15347" max="15591" width="8.88671875" style="64"/>
    <col min="15592" max="15592" width="23.44140625" style="64" customWidth="1"/>
    <col min="15593" max="15593" width="6.21875" style="64" customWidth="1"/>
    <col min="15594" max="15594" width="5.77734375" style="64" customWidth="1"/>
    <col min="15595" max="15595" width="5.44140625" style="64" customWidth="1"/>
    <col min="15596" max="15596" width="3.21875" style="64" customWidth="1"/>
    <col min="15597" max="15597" width="6.6640625" style="64" customWidth="1"/>
    <col min="15598" max="15598" width="5.44140625" style="64" customWidth="1"/>
    <col min="15599" max="15599" width="5.33203125" style="64" customWidth="1"/>
    <col min="15600" max="15600" width="4.88671875" style="64" customWidth="1"/>
    <col min="15601" max="15601" width="6.33203125" style="64" customWidth="1"/>
    <col min="15602" max="15602" width="2.77734375" style="64" customWidth="1"/>
    <col min="15603" max="15847" width="8.88671875" style="64"/>
    <col min="15848" max="15848" width="23.44140625" style="64" customWidth="1"/>
    <col min="15849" max="15849" width="6.21875" style="64" customWidth="1"/>
    <col min="15850" max="15850" width="5.77734375" style="64" customWidth="1"/>
    <col min="15851" max="15851" width="5.44140625" style="64" customWidth="1"/>
    <col min="15852" max="15852" width="3.21875" style="64" customWidth="1"/>
    <col min="15853" max="15853" width="6.6640625" style="64" customWidth="1"/>
    <col min="15854" max="15854" width="5.44140625" style="64" customWidth="1"/>
    <col min="15855" max="15855" width="5.33203125" style="64" customWidth="1"/>
    <col min="15856" max="15856" width="4.88671875" style="64" customWidth="1"/>
    <col min="15857" max="15857" width="6.33203125" style="64" customWidth="1"/>
    <col min="15858" max="15858" width="2.77734375" style="64" customWidth="1"/>
    <col min="15859" max="16103" width="8.88671875" style="64"/>
    <col min="16104" max="16104" width="23.44140625" style="64" customWidth="1"/>
    <col min="16105" max="16105" width="6.21875" style="64" customWidth="1"/>
    <col min="16106" max="16106" width="5.77734375" style="64" customWidth="1"/>
    <col min="16107" max="16107" width="5.44140625" style="64" customWidth="1"/>
    <col min="16108" max="16108" width="3.21875" style="64" customWidth="1"/>
    <col min="16109" max="16109" width="6.6640625" style="64" customWidth="1"/>
    <col min="16110" max="16110" width="5.44140625" style="64" customWidth="1"/>
    <col min="16111" max="16111" width="5.33203125" style="64" customWidth="1"/>
    <col min="16112" max="16112" width="4.88671875" style="64" customWidth="1"/>
    <col min="16113" max="16113" width="6.33203125" style="64" customWidth="1"/>
    <col min="16114" max="16114" width="2.77734375" style="64" customWidth="1"/>
    <col min="16115" max="16384" width="8.88671875" style="64"/>
  </cols>
  <sheetData>
    <row r="1" spans="1:14" ht="31.5" customHeight="1">
      <c r="A1" s="97" t="s">
        <v>123</v>
      </c>
      <c r="B1" s="98"/>
      <c r="C1" s="98"/>
      <c r="D1" s="98"/>
      <c r="F1" s="97" t="s">
        <v>149</v>
      </c>
      <c r="G1" s="98"/>
      <c r="H1" s="98"/>
      <c r="I1" s="98"/>
      <c r="K1" s="97" t="s">
        <v>152</v>
      </c>
      <c r="L1" s="98"/>
      <c r="M1" s="98"/>
      <c r="N1" s="98"/>
    </row>
    <row r="2" spans="1:14" ht="31.5" customHeight="1">
      <c r="A2" s="78"/>
      <c r="B2" s="79" t="s">
        <v>129</v>
      </c>
      <c r="C2" s="79" t="s">
        <v>130</v>
      </c>
      <c r="D2" s="79" t="s">
        <v>156</v>
      </c>
      <c r="F2" s="78"/>
      <c r="G2" s="80" t="s">
        <v>129</v>
      </c>
      <c r="H2" s="80" t="s">
        <v>130</v>
      </c>
      <c r="I2" s="80" t="s">
        <v>156</v>
      </c>
      <c r="K2" s="78"/>
      <c r="L2" s="79" t="s">
        <v>129</v>
      </c>
      <c r="M2" s="79" t="s">
        <v>130</v>
      </c>
      <c r="N2" s="79" t="s">
        <v>156</v>
      </c>
    </row>
    <row r="3" spans="1:14" ht="37.5" customHeight="1">
      <c r="A3" s="81" t="s">
        <v>127</v>
      </c>
      <c r="B3" s="82">
        <v>20</v>
      </c>
      <c r="C3" s="77">
        <v>100</v>
      </c>
      <c r="D3" s="83">
        <f>C3*B3</f>
        <v>2000</v>
      </c>
      <c r="F3" s="84" t="s">
        <v>124</v>
      </c>
      <c r="G3" s="85">
        <v>100</v>
      </c>
      <c r="H3" s="77">
        <v>100</v>
      </c>
      <c r="I3" s="86">
        <f>H3*G3</f>
        <v>10000</v>
      </c>
      <c r="K3" s="81" t="s">
        <v>127</v>
      </c>
      <c r="L3" s="82">
        <v>20</v>
      </c>
      <c r="M3" s="77">
        <v>100</v>
      </c>
      <c r="N3" s="83">
        <f>M3*L3</f>
        <v>2000</v>
      </c>
    </row>
    <row r="4" spans="1:14" ht="37.5" customHeight="1">
      <c r="A4" s="81" t="s">
        <v>128</v>
      </c>
      <c r="B4" s="82">
        <v>100</v>
      </c>
      <c r="C4" s="77">
        <v>0</v>
      </c>
      <c r="D4" s="83">
        <f>C4*B4</f>
        <v>0</v>
      </c>
      <c r="F4" s="84" t="s">
        <v>128</v>
      </c>
      <c r="G4" s="85">
        <v>100</v>
      </c>
      <c r="H4" s="77">
        <v>0</v>
      </c>
      <c r="I4" s="86">
        <f>H4*G4</f>
        <v>0</v>
      </c>
      <c r="K4" s="81" t="s">
        <v>125</v>
      </c>
      <c r="L4" s="82">
        <v>1000</v>
      </c>
      <c r="M4" s="77">
        <v>0</v>
      </c>
      <c r="N4" s="83">
        <f>M4*L4</f>
        <v>0</v>
      </c>
    </row>
    <row r="5" spans="1:14" ht="37.5" customHeight="1">
      <c r="A5" s="81" t="s">
        <v>125</v>
      </c>
      <c r="B5" s="82">
        <v>500</v>
      </c>
      <c r="C5" s="77">
        <v>1</v>
      </c>
      <c r="D5" s="83">
        <f>C5*B5</f>
        <v>500</v>
      </c>
      <c r="F5" s="84" t="s">
        <v>125</v>
      </c>
      <c r="G5" s="85">
        <v>500</v>
      </c>
      <c r="H5" s="77">
        <v>1</v>
      </c>
      <c r="I5" s="86">
        <f>H5*G5</f>
        <v>500</v>
      </c>
      <c r="K5" s="81" t="s">
        <v>126</v>
      </c>
      <c r="L5" s="82">
        <v>500</v>
      </c>
      <c r="M5" s="77">
        <v>0</v>
      </c>
      <c r="N5" s="83">
        <f>M5*L5</f>
        <v>0</v>
      </c>
    </row>
    <row r="6" spans="1:14" ht="37.5" customHeight="1">
      <c r="A6" s="81" t="s">
        <v>126</v>
      </c>
      <c r="B6" s="82">
        <v>200</v>
      </c>
      <c r="C6" s="77">
        <v>0</v>
      </c>
      <c r="D6" s="83">
        <f>C6*B6</f>
        <v>0</v>
      </c>
      <c r="F6" s="84" t="s">
        <v>126</v>
      </c>
      <c r="G6" s="85">
        <v>200</v>
      </c>
      <c r="H6" s="77">
        <v>0</v>
      </c>
      <c r="I6" s="86">
        <f>H6*G6</f>
        <v>0</v>
      </c>
      <c r="K6" s="81" t="s">
        <v>153</v>
      </c>
      <c r="L6" s="82">
        <v>500</v>
      </c>
      <c r="M6" s="77">
        <v>10</v>
      </c>
      <c r="N6" s="83">
        <f>N3+N4+N5+L6</f>
        <v>2500</v>
      </c>
    </row>
    <row r="7" spans="1:14" ht="37.5" customHeight="1">
      <c r="A7" s="81" t="s">
        <v>132</v>
      </c>
      <c r="B7" s="82">
        <v>1500</v>
      </c>
      <c r="C7" s="77">
        <v>10</v>
      </c>
      <c r="D7" s="83">
        <f>D3+D4+D5+D6+B7</f>
        <v>4000</v>
      </c>
      <c r="F7" s="84" t="s">
        <v>132</v>
      </c>
      <c r="G7" s="85">
        <v>1500</v>
      </c>
      <c r="H7" s="77">
        <v>10</v>
      </c>
      <c r="I7" s="86">
        <f>I3+I4+I5+I6+G7</f>
        <v>12000</v>
      </c>
      <c r="K7" s="63" t="s">
        <v>157</v>
      </c>
      <c r="L7" s="133"/>
      <c r="M7" s="88"/>
      <c r="N7" s="133"/>
    </row>
    <row r="8" spans="1:14" ht="23.25" customHeight="1" thickBot="1">
      <c r="A8" s="137" t="s">
        <v>159</v>
      </c>
      <c r="B8" s="87"/>
      <c r="C8" s="88"/>
      <c r="D8" s="87"/>
      <c r="F8" s="137" t="s">
        <v>159</v>
      </c>
      <c r="G8" s="87"/>
      <c r="H8" s="88"/>
      <c r="I8" s="87"/>
      <c r="K8" s="138" t="s">
        <v>160</v>
      </c>
      <c r="L8" s="134"/>
      <c r="M8" s="135"/>
      <c r="N8" s="136"/>
    </row>
    <row r="9" spans="1:14" ht="23.25" customHeight="1" thickBot="1">
      <c r="A9" s="89" t="s">
        <v>133</v>
      </c>
      <c r="B9" s="90"/>
      <c r="C9" s="95" t="s">
        <v>155</v>
      </c>
      <c r="D9" s="91">
        <f>(D7*C7)*1.1</f>
        <v>44000</v>
      </c>
      <c r="F9" s="92" t="s">
        <v>133</v>
      </c>
      <c r="G9" s="93"/>
      <c r="H9" s="96" t="s">
        <v>155</v>
      </c>
      <c r="I9" s="94">
        <f>(I7*H7)*1.1</f>
        <v>132000</v>
      </c>
      <c r="K9" s="89" t="s">
        <v>133</v>
      </c>
      <c r="L9" s="90"/>
      <c r="M9" s="95" t="s">
        <v>155</v>
      </c>
      <c r="N9" s="91">
        <f>(N6*M6)*1.1</f>
        <v>27500.000000000004</v>
      </c>
    </row>
    <row r="10" spans="1:14" ht="23.25" customHeight="1">
      <c r="A10" s="63"/>
      <c r="B10" s="66"/>
      <c r="C10" s="66"/>
      <c r="D10" s="67"/>
    </row>
    <row r="11" spans="1:14" ht="23.25" customHeight="1">
      <c r="A11" s="71" t="s">
        <v>138</v>
      </c>
      <c r="B11" s="72" t="s">
        <v>134</v>
      </c>
      <c r="C11" s="68"/>
      <c r="D11" s="65"/>
    </row>
    <row r="12" spans="1:14" ht="23.25" customHeight="1">
      <c r="A12" s="73"/>
      <c r="B12" s="74" t="s">
        <v>135</v>
      </c>
      <c r="C12" s="69"/>
      <c r="D12" s="65"/>
    </row>
    <row r="13" spans="1:14" ht="23.25" customHeight="1">
      <c r="A13" s="73"/>
      <c r="B13" s="74" t="s">
        <v>136</v>
      </c>
      <c r="C13" s="69"/>
      <c r="D13" s="65"/>
    </row>
    <row r="14" spans="1:14" ht="23.25" customHeight="1">
      <c r="A14" s="75"/>
      <c r="B14" s="76" t="s">
        <v>137</v>
      </c>
      <c r="C14" s="70"/>
      <c r="D14" s="65"/>
    </row>
    <row r="15" spans="1:14" ht="23.25" customHeight="1">
      <c r="B15" s="65"/>
      <c r="C15" s="65"/>
      <c r="D15" s="65"/>
    </row>
    <row r="16" spans="1:14" ht="23.25" customHeight="1">
      <c r="A16" s="71" t="s">
        <v>158</v>
      </c>
      <c r="B16" s="72" t="s">
        <v>150</v>
      </c>
      <c r="C16" s="72" t="s">
        <v>151</v>
      </c>
      <c r="D16" s="68"/>
    </row>
    <row r="17" spans="1:4" ht="23.25" customHeight="1">
      <c r="A17" s="73"/>
      <c r="B17" s="74" t="s">
        <v>139</v>
      </c>
      <c r="C17" s="74" t="s">
        <v>144</v>
      </c>
      <c r="D17" s="69"/>
    </row>
    <row r="18" spans="1:4" ht="23.25" customHeight="1">
      <c r="A18" s="73"/>
      <c r="B18" s="74" t="s">
        <v>140</v>
      </c>
      <c r="C18" s="74" t="s">
        <v>146</v>
      </c>
      <c r="D18" s="69"/>
    </row>
    <row r="19" spans="1:4" ht="23.25" customHeight="1">
      <c r="A19" s="73"/>
      <c r="B19" s="74" t="s">
        <v>141</v>
      </c>
      <c r="C19" s="74" t="s">
        <v>145</v>
      </c>
      <c r="D19" s="69"/>
    </row>
    <row r="20" spans="1:4" ht="23.25" customHeight="1">
      <c r="A20" s="73"/>
      <c r="B20" s="74" t="s">
        <v>142</v>
      </c>
      <c r="C20" s="74" t="s">
        <v>147</v>
      </c>
      <c r="D20" s="69"/>
    </row>
    <row r="21" spans="1:4" ht="23.25" customHeight="1">
      <c r="A21" s="75"/>
      <c r="B21" s="76" t="s">
        <v>143</v>
      </c>
      <c r="C21" s="76" t="s">
        <v>148</v>
      </c>
      <c r="D21" s="70"/>
    </row>
    <row r="22" spans="1:4" ht="23.25" customHeight="1">
      <c r="B22" s="65"/>
      <c r="C22" s="65"/>
      <c r="D22" s="65"/>
    </row>
    <row r="23" spans="1:4" ht="23.25" customHeight="1">
      <c r="B23" s="65"/>
      <c r="C23" s="65"/>
      <c r="D23" s="65"/>
    </row>
    <row r="24" spans="1:4" ht="23.25" customHeight="1">
      <c r="B24" s="65"/>
      <c r="C24" s="65"/>
      <c r="D24" s="65"/>
    </row>
    <row r="25" spans="1:4" ht="23.25" customHeight="1">
      <c r="B25" s="65"/>
      <c r="C25" s="65"/>
      <c r="D25" s="65"/>
    </row>
    <row r="26" spans="1:4" ht="23.25" customHeight="1">
      <c r="B26" s="65"/>
      <c r="C26" s="65"/>
      <c r="D26" s="65"/>
    </row>
    <row r="27" spans="1:4" ht="23.25" customHeight="1">
      <c r="B27" s="65"/>
      <c r="C27" s="65"/>
      <c r="D27" s="65"/>
    </row>
    <row r="28" spans="1:4" ht="23.25" customHeight="1">
      <c r="B28" s="65"/>
      <c r="C28" s="65"/>
      <c r="D28" s="65"/>
    </row>
    <row r="29" spans="1:4" ht="23.25" customHeight="1">
      <c r="B29" s="65"/>
      <c r="C29" s="65"/>
      <c r="D29" s="65"/>
    </row>
    <row r="30" spans="1:4" ht="23.25" customHeight="1">
      <c r="B30" s="65"/>
      <c r="C30" s="65"/>
      <c r="D30" s="65"/>
    </row>
    <row r="31" spans="1:4" ht="23.25" customHeight="1">
      <c r="B31" s="65"/>
      <c r="C31" s="65"/>
      <c r="D31" s="65"/>
    </row>
    <row r="32" spans="1:4" ht="23.25" customHeight="1">
      <c r="B32" s="65"/>
      <c r="C32" s="65"/>
      <c r="D32" s="65"/>
    </row>
    <row r="33" spans="2:4" ht="23.25" customHeight="1">
      <c r="B33" s="65"/>
      <c r="C33" s="65"/>
      <c r="D33" s="65"/>
    </row>
    <row r="34" spans="2:4" ht="23.25" customHeight="1">
      <c r="B34" s="65"/>
      <c r="C34" s="65"/>
      <c r="D34" s="65"/>
    </row>
    <row r="35" spans="2:4" ht="23.25" customHeight="1">
      <c r="B35" s="65"/>
      <c r="C35" s="65"/>
      <c r="D35" s="65"/>
    </row>
    <row r="36" spans="2:4" ht="23.25" customHeight="1">
      <c r="B36" s="65"/>
      <c r="C36" s="65"/>
      <c r="D36" s="65"/>
    </row>
    <row r="37" spans="2:4" ht="23.25" customHeight="1">
      <c r="B37" s="65"/>
      <c r="C37" s="65"/>
      <c r="D37" s="65"/>
    </row>
    <row r="38" spans="2:4" ht="23.25" customHeight="1">
      <c r="B38" s="65"/>
      <c r="C38" s="65"/>
      <c r="D38" s="65"/>
    </row>
    <row r="39" spans="2:4" ht="23.25" customHeight="1">
      <c r="B39" s="65"/>
      <c r="C39" s="65"/>
      <c r="D39" s="65"/>
    </row>
    <row r="40" spans="2:4" ht="23.25" customHeight="1">
      <c r="B40" s="65"/>
      <c r="C40" s="65"/>
      <c r="D40" s="65"/>
    </row>
    <row r="41" spans="2:4" ht="18" customHeight="1">
      <c r="B41" s="65"/>
      <c r="C41" s="65"/>
      <c r="D41" s="65"/>
    </row>
    <row r="42" spans="2:4">
      <c r="B42" s="65"/>
      <c r="C42" s="65"/>
      <c r="D42" s="65"/>
    </row>
    <row r="43" spans="2:4">
      <c r="B43" s="65"/>
      <c r="C43" s="65"/>
      <c r="D43" s="65"/>
    </row>
    <row r="49" ht="18.75" customHeight="1"/>
    <row r="50" ht="7.5" customHeight="1"/>
    <row r="51" ht="12" customHeight="1"/>
  </sheetData>
  <mergeCells count="3">
    <mergeCell ref="A1:D1"/>
    <mergeCell ref="F1:I1"/>
    <mergeCell ref="K1:N1"/>
  </mergeCells>
  <phoneticPr fontId="3" type="noConversion"/>
  <pageMargins left="0.75" right="0.64" top="0.53" bottom="0.86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zoomScale="130" zoomScaleNormal="130" workbookViewId="0">
      <selection activeCell="C17" sqref="C17"/>
    </sheetView>
  </sheetViews>
  <sheetFormatPr defaultRowHeight="13.5"/>
  <cols>
    <col min="1" max="1" width="23.44140625" style="2" customWidth="1"/>
    <col min="2" max="2" width="6.21875" style="2" customWidth="1"/>
    <col min="3" max="3" width="5.77734375" style="2" customWidth="1"/>
    <col min="4" max="4" width="5.44140625" style="2" customWidth="1"/>
    <col min="5" max="5" width="3.21875" style="2" customWidth="1"/>
    <col min="6" max="6" width="6.6640625" style="2" customWidth="1"/>
    <col min="7" max="7" width="5.44140625" style="2" customWidth="1"/>
    <col min="8" max="8" width="5.33203125" style="2" customWidth="1"/>
    <col min="9" max="9" width="4.88671875" style="2" customWidth="1"/>
    <col min="10" max="10" width="6.33203125" style="2" customWidth="1"/>
    <col min="11" max="11" width="2.77734375" style="2" customWidth="1"/>
    <col min="12" max="255" width="8.88671875" style="2"/>
    <col min="256" max="256" width="23.44140625" style="2" customWidth="1"/>
    <col min="257" max="257" width="6.21875" style="2" customWidth="1"/>
    <col min="258" max="258" width="5.77734375" style="2" customWidth="1"/>
    <col min="259" max="259" width="5.44140625" style="2" customWidth="1"/>
    <col min="260" max="260" width="3.21875" style="2" customWidth="1"/>
    <col min="261" max="261" width="6.6640625" style="2" customWidth="1"/>
    <col min="262" max="262" width="5.44140625" style="2" customWidth="1"/>
    <col min="263" max="263" width="5.33203125" style="2" customWidth="1"/>
    <col min="264" max="264" width="4.88671875" style="2" customWidth="1"/>
    <col min="265" max="265" width="6.33203125" style="2" customWidth="1"/>
    <col min="266" max="266" width="2.77734375" style="2" customWidth="1"/>
    <col min="267" max="511" width="8.88671875" style="2"/>
    <col min="512" max="512" width="23.44140625" style="2" customWidth="1"/>
    <col min="513" max="513" width="6.21875" style="2" customWidth="1"/>
    <col min="514" max="514" width="5.77734375" style="2" customWidth="1"/>
    <col min="515" max="515" width="5.44140625" style="2" customWidth="1"/>
    <col min="516" max="516" width="3.21875" style="2" customWidth="1"/>
    <col min="517" max="517" width="6.6640625" style="2" customWidth="1"/>
    <col min="518" max="518" width="5.44140625" style="2" customWidth="1"/>
    <col min="519" max="519" width="5.33203125" style="2" customWidth="1"/>
    <col min="520" max="520" width="4.88671875" style="2" customWidth="1"/>
    <col min="521" max="521" width="6.33203125" style="2" customWidth="1"/>
    <col min="522" max="522" width="2.77734375" style="2" customWidth="1"/>
    <col min="523" max="767" width="8.88671875" style="2"/>
    <col min="768" max="768" width="23.44140625" style="2" customWidth="1"/>
    <col min="769" max="769" width="6.21875" style="2" customWidth="1"/>
    <col min="770" max="770" width="5.77734375" style="2" customWidth="1"/>
    <col min="771" max="771" width="5.44140625" style="2" customWidth="1"/>
    <col min="772" max="772" width="3.21875" style="2" customWidth="1"/>
    <col min="773" max="773" width="6.6640625" style="2" customWidth="1"/>
    <col min="774" max="774" width="5.44140625" style="2" customWidth="1"/>
    <col min="775" max="775" width="5.33203125" style="2" customWidth="1"/>
    <col min="776" max="776" width="4.88671875" style="2" customWidth="1"/>
    <col min="777" max="777" width="6.33203125" style="2" customWidth="1"/>
    <col min="778" max="778" width="2.77734375" style="2" customWidth="1"/>
    <col min="779" max="1023" width="8.88671875" style="2"/>
    <col min="1024" max="1024" width="23.44140625" style="2" customWidth="1"/>
    <col min="1025" max="1025" width="6.21875" style="2" customWidth="1"/>
    <col min="1026" max="1026" width="5.77734375" style="2" customWidth="1"/>
    <col min="1027" max="1027" width="5.44140625" style="2" customWidth="1"/>
    <col min="1028" max="1028" width="3.21875" style="2" customWidth="1"/>
    <col min="1029" max="1029" width="6.6640625" style="2" customWidth="1"/>
    <col min="1030" max="1030" width="5.44140625" style="2" customWidth="1"/>
    <col min="1031" max="1031" width="5.33203125" style="2" customWidth="1"/>
    <col min="1032" max="1032" width="4.88671875" style="2" customWidth="1"/>
    <col min="1033" max="1033" width="6.33203125" style="2" customWidth="1"/>
    <col min="1034" max="1034" width="2.77734375" style="2" customWidth="1"/>
    <col min="1035" max="1279" width="8.88671875" style="2"/>
    <col min="1280" max="1280" width="23.44140625" style="2" customWidth="1"/>
    <col min="1281" max="1281" width="6.21875" style="2" customWidth="1"/>
    <col min="1282" max="1282" width="5.77734375" style="2" customWidth="1"/>
    <col min="1283" max="1283" width="5.44140625" style="2" customWidth="1"/>
    <col min="1284" max="1284" width="3.21875" style="2" customWidth="1"/>
    <col min="1285" max="1285" width="6.6640625" style="2" customWidth="1"/>
    <col min="1286" max="1286" width="5.44140625" style="2" customWidth="1"/>
    <col min="1287" max="1287" width="5.33203125" style="2" customWidth="1"/>
    <col min="1288" max="1288" width="4.88671875" style="2" customWidth="1"/>
    <col min="1289" max="1289" width="6.33203125" style="2" customWidth="1"/>
    <col min="1290" max="1290" width="2.77734375" style="2" customWidth="1"/>
    <col min="1291" max="1535" width="8.88671875" style="2"/>
    <col min="1536" max="1536" width="23.44140625" style="2" customWidth="1"/>
    <col min="1537" max="1537" width="6.21875" style="2" customWidth="1"/>
    <col min="1538" max="1538" width="5.77734375" style="2" customWidth="1"/>
    <col min="1539" max="1539" width="5.44140625" style="2" customWidth="1"/>
    <col min="1540" max="1540" width="3.21875" style="2" customWidth="1"/>
    <col min="1541" max="1541" width="6.6640625" style="2" customWidth="1"/>
    <col min="1542" max="1542" width="5.44140625" style="2" customWidth="1"/>
    <col min="1543" max="1543" width="5.33203125" style="2" customWidth="1"/>
    <col min="1544" max="1544" width="4.88671875" style="2" customWidth="1"/>
    <col min="1545" max="1545" width="6.33203125" style="2" customWidth="1"/>
    <col min="1546" max="1546" width="2.77734375" style="2" customWidth="1"/>
    <col min="1547" max="1791" width="8.88671875" style="2"/>
    <col min="1792" max="1792" width="23.44140625" style="2" customWidth="1"/>
    <col min="1793" max="1793" width="6.21875" style="2" customWidth="1"/>
    <col min="1794" max="1794" width="5.77734375" style="2" customWidth="1"/>
    <col min="1795" max="1795" width="5.44140625" style="2" customWidth="1"/>
    <col min="1796" max="1796" width="3.21875" style="2" customWidth="1"/>
    <col min="1797" max="1797" width="6.6640625" style="2" customWidth="1"/>
    <col min="1798" max="1798" width="5.44140625" style="2" customWidth="1"/>
    <col min="1799" max="1799" width="5.33203125" style="2" customWidth="1"/>
    <col min="1800" max="1800" width="4.88671875" style="2" customWidth="1"/>
    <col min="1801" max="1801" width="6.33203125" style="2" customWidth="1"/>
    <col min="1802" max="1802" width="2.77734375" style="2" customWidth="1"/>
    <col min="1803" max="2047" width="8.88671875" style="2"/>
    <col min="2048" max="2048" width="23.44140625" style="2" customWidth="1"/>
    <col min="2049" max="2049" width="6.21875" style="2" customWidth="1"/>
    <col min="2050" max="2050" width="5.77734375" style="2" customWidth="1"/>
    <col min="2051" max="2051" width="5.44140625" style="2" customWidth="1"/>
    <col min="2052" max="2052" width="3.21875" style="2" customWidth="1"/>
    <col min="2053" max="2053" width="6.6640625" style="2" customWidth="1"/>
    <col min="2054" max="2054" width="5.44140625" style="2" customWidth="1"/>
    <col min="2055" max="2055" width="5.33203125" style="2" customWidth="1"/>
    <col min="2056" max="2056" width="4.88671875" style="2" customWidth="1"/>
    <col min="2057" max="2057" width="6.33203125" style="2" customWidth="1"/>
    <col min="2058" max="2058" width="2.77734375" style="2" customWidth="1"/>
    <col min="2059" max="2303" width="8.88671875" style="2"/>
    <col min="2304" max="2304" width="23.44140625" style="2" customWidth="1"/>
    <col min="2305" max="2305" width="6.21875" style="2" customWidth="1"/>
    <col min="2306" max="2306" width="5.77734375" style="2" customWidth="1"/>
    <col min="2307" max="2307" width="5.44140625" style="2" customWidth="1"/>
    <col min="2308" max="2308" width="3.21875" style="2" customWidth="1"/>
    <col min="2309" max="2309" width="6.6640625" style="2" customWidth="1"/>
    <col min="2310" max="2310" width="5.44140625" style="2" customWidth="1"/>
    <col min="2311" max="2311" width="5.33203125" style="2" customWidth="1"/>
    <col min="2312" max="2312" width="4.88671875" style="2" customWidth="1"/>
    <col min="2313" max="2313" width="6.33203125" style="2" customWidth="1"/>
    <col min="2314" max="2314" width="2.77734375" style="2" customWidth="1"/>
    <col min="2315" max="2559" width="8.88671875" style="2"/>
    <col min="2560" max="2560" width="23.44140625" style="2" customWidth="1"/>
    <col min="2561" max="2561" width="6.21875" style="2" customWidth="1"/>
    <col min="2562" max="2562" width="5.77734375" style="2" customWidth="1"/>
    <col min="2563" max="2563" width="5.44140625" style="2" customWidth="1"/>
    <col min="2564" max="2564" width="3.21875" style="2" customWidth="1"/>
    <col min="2565" max="2565" width="6.6640625" style="2" customWidth="1"/>
    <col min="2566" max="2566" width="5.44140625" style="2" customWidth="1"/>
    <col min="2567" max="2567" width="5.33203125" style="2" customWidth="1"/>
    <col min="2568" max="2568" width="4.88671875" style="2" customWidth="1"/>
    <col min="2569" max="2569" width="6.33203125" style="2" customWidth="1"/>
    <col min="2570" max="2570" width="2.77734375" style="2" customWidth="1"/>
    <col min="2571" max="2815" width="8.88671875" style="2"/>
    <col min="2816" max="2816" width="23.44140625" style="2" customWidth="1"/>
    <col min="2817" max="2817" width="6.21875" style="2" customWidth="1"/>
    <col min="2818" max="2818" width="5.77734375" style="2" customWidth="1"/>
    <col min="2819" max="2819" width="5.44140625" style="2" customWidth="1"/>
    <col min="2820" max="2820" width="3.21875" style="2" customWidth="1"/>
    <col min="2821" max="2821" width="6.6640625" style="2" customWidth="1"/>
    <col min="2822" max="2822" width="5.44140625" style="2" customWidth="1"/>
    <col min="2823" max="2823" width="5.33203125" style="2" customWidth="1"/>
    <col min="2824" max="2824" width="4.88671875" style="2" customWidth="1"/>
    <col min="2825" max="2825" width="6.33203125" style="2" customWidth="1"/>
    <col min="2826" max="2826" width="2.77734375" style="2" customWidth="1"/>
    <col min="2827" max="3071" width="8.88671875" style="2"/>
    <col min="3072" max="3072" width="23.44140625" style="2" customWidth="1"/>
    <col min="3073" max="3073" width="6.21875" style="2" customWidth="1"/>
    <col min="3074" max="3074" width="5.77734375" style="2" customWidth="1"/>
    <col min="3075" max="3075" width="5.44140625" style="2" customWidth="1"/>
    <col min="3076" max="3076" width="3.21875" style="2" customWidth="1"/>
    <col min="3077" max="3077" width="6.6640625" style="2" customWidth="1"/>
    <col min="3078" max="3078" width="5.44140625" style="2" customWidth="1"/>
    <col min="3079" max="3079" width="5.33203125" style="2" customWidth="1"/>
    <col min="3080" max="3080" width="4.88671875" style="2" customWidth="1"/>
    <col min="3081" max="3081" width="6.33203125" style="2" customWidth="1"/>
    <col min="3082" max="3082" width="2.77734375" style="2" customWidth="1"/>
    <col min="3083" max="3327" width="8.88671875" style="2"/>
    <col min="3328" max="3328" width="23.44140625" style="2" customWidth="1"/>
    <col min="3329" max="3329" width="6.21875" style="2" customWidth="1"/>
    <col min="3330" max="3330" width="5.77734375" style="2" customWidth="1"/>
    <col min="3331" max="3331" width="5.44140625" style="2" customWidth="1"/>
    <col min="3332" max="3332" width="3.21875" style="2" customWidth="1"/>
    <col min="3333" max="3333" width="6.6640625" style="2" customWidth="1"/>
    <col min="3334" max="3334" width="5.44140625" style="2" customWidth="1"/>
    <col min="3335" max="3335" width="5.33203125" style="2" customWidth="1"/>
    <col min="3336" max="3336" width="4.88671875" style="2" customWidth="1"/>
    <col min="3337" max="3337" width="6.33203125" style="2" customWidth="1"/>
    <col min="3338" max="3338" width="2.77734375" style="2" customWidth="1"/>
    <col min="3339" max="3583" width="8.88671875" style="2"/>
    <col min="3584" max="3584" width="23.44140625" style="2" customWidth="1"/>
    <col min="3585" max="3585" width="6.21875" style="2" customWidth="1"/>
    <col min="3586" max="3586" width="5.77734375" style="2" customWidth="1"/>
    <col min="3587" max="3587" width="5.44140625" style="2" customWidth="1"/>
    <col min="3588" max="3588" width="3.21875" style="2" customWidth="1"/>
    <col min="3589" max="3589" width="6.6640625" style="2" customWidth="1"/>
    <col min="3590" max="3590" width="5.44140625" style="2" customWidth="1"/>
    <col min="3591" max="3591" width="5.33203125" style="2" customWidth="1"/>
    <col min="3592" max="3592" width="4.88671875" style="2" customWidth="1"/>
    <col min="3593" max="3593" width="6.33203125" style="2" customWidth="1"/>
    <col min="3594" max="3594" width="2.77734375" style="2" customWidth="1"/>
    <col min="3595" max="3839" width="8.88671875" style="2"/>
    <col min="3840" max="3840" width="23.44140625" style="2" customWidth="1"/>
    <col min="3841" max="3841" width="6.21875" style="2" customWidth="1"/>
    <col min="3842" max="3842" width="5.77734375" style="2" customWidth="1"/>
    <col min="3843" max="3843" width="5.44140625" style="2" customWidth="1"/>
    <col min="3844" max="3844" width="3.21875" style="2" customWidth="1"/>
    <col min="3845" max="3845" width="6.6640625" style="2" customWidth="1"/>
    <col min="3846" max="3846" width="5.44140625" style="2" customWidth="1"/>
    <col min="3847" max="3847" width="5.33203125" style="2" customWidth="1"/>
    <col min="3848" max="3848" width="4.88671875" style="2" customWidth="1"/>
    <col min="3849" max="3849" width="6.33203125" style="2" customWidth="1"/>
    <col min="3850" max="3850" width="2.77734375" style="2" customWidth="1"/>
    <col min="3851" max="4095" width="8.88671875" style="2"/>
    <col min="4096" max="4096" width="23.44140625" style="2" customWidth="1"/>
    <col min="4097" max="4097" width="6.21875" style="2" customWidth="1"/>
    <col min="4098" max="4098" width="5.77734375" style="2" customWidth="1"/>
    <col min="4099" max="4099" width="5.44140625" style="2" customWidth="1"/>
    <col min="4100" max="4100" width="3.21875" style="2" customWidth="1"/>
    <col min="4101" max="4101" width="6.6640625" style="2" customWidth="1"/>
    <col min="4102" max="4102" width="5.44140625" style="2" customWidth="1"/>
    <col min="4103" max="4103" width="5.33203125" style="2" customWidth="1"/>
    <col min="4104" max="4104" width="4.88671875" style="2" customWidth="1"/>
    <col min="4105" max="4105" width="6.33203125" style="2" customWidth="1"/>
    <col min="4106" max="4106" width="2.77734375" style="2" customWidth="1"/>
    <col min="4107" max="4351" width="8.88671875" style="2"/>
    <col min="4352" max="4352" width="23.44140625" style="2" customWidth="1"/>
    <col min="4353" max="4353" width="6.21875" style="2" customWidth="1"/>
    <col min="4354" max="4354" width="5.77734375" style="2" customWidth="1"/>
    <col min="4355" max="4355" width="5.44140625" style="2" customWidth="1"/>
    <col min="4356" max="4356" width="3.21875" style="2" customWidth="1"/>
    <col min="4357" max="4357" width="6.6640625" style="2" customWidth="1"/>
    <col min="4358" max="4358" width="5.44140625" style="2" customWidth="1"/>
    <col min="4359" max="4359" width="5.33203125" style="2" customWidth="1"/>
    <col min="4360" max="4360" width="4.88671875" style="2" customWidth="1"/>
    <col min="4361" max="4361" width="6.33203125" style="2" customWidth="1"/>
    <col min="4362" max="4362" width="2.77734375" style="2" customWidth="1"/>
    <col min="4363" max="4607" width="8.88671875" style="2"/>
    <col min="4608" max="4608" width="23.44140625" style="2" customWidth="1"/>
    <col min="4609" max="4609" width="6.21875" style="2" customWidth="1"/>
    <col min="4610" max="4610" width="5.77734375" style="2" customWidth="1"/>
    <col min="4611" max="4611" width="5.44140625" style="2" customWidth="1"/>
    <col min="4612" max="4612" width="3.21875" style="2" customWidth="1"/>
    <col min="4613" max="4613" width="6.6640625" style="2" customWidth="1"/>
    <col min="4614" max="4614" width="5.44140625" style="2" customWidth="1"/>
    <col min="4615" max="4615" width="5.33203125" style="2" customWidth="1"/>
    <col min="4616" max="4616" width="4.88671875" style="2" customWidth="1"/>
    <col min="4617" max="4617" width="6.33203125" style="2" customWidth="1"/>
    <col min="4618" max="4618" width="2.77734375" style="2" customWidth="1"/>
    <col min="4619" max="4863" width="8.88671875" style="2"/>
    <col min="4864" max="4864" width="23.44140625" style="2" customWidth="1"/>
    <col min="4865" max="4865" width="6.21875" style="2" customWidth="1"/>
    <col min="4866" max="4866" width="5.77734375" style="2" customWidth="1"/>
    <col min="4867" max="4867" width="5.44140625" style="2" customWidth="1"/>
    <col min="4868" max="4868" width="3.21875" style="2" customWidth="1"/>
    <col min="4869" max="4869" width="6.6640625" style="2" customWidth="1"/>
    <col min="4870" max="4870" width="5.44140625" style="2" customWidth="1"/>
    <col min="4871" max="4871" width="5.33203125" style="2" customWidth="1"/>
    <col min="4872" max="4872" width="4.88671875" style="2" customWidth="1"/>
    <col min="4873" max="4873" width="6.33203125" style="2" customWidth="1"/>
    <col min="4874" max="4874" width="2.77734375" style="2" customWidth="1"/>
    <col min="4875" max="5119" width="8.88671875" style="2"/>
    <col min="5120" max="5120" width="23.44140625" style="2" customWidth="1"/>
    <col min="5121" max="5121" width="6.21875" style="2" customWidth="1"/>
    <col min="5122" max="5122" width="5.77734375" style="2" customWidth="1"/>
    <col min="5123" max="5123" width="5.44140625" style="2" customWidth="1"/>
    <col min="5124" max="5124" width="3.21875" style="2" customWidth="1"/>
    <col min="5125" max="5125" width="6.6640625" style="2" customWidth="1"/>
    <col min="5126" max="5126" width="5.44140625" style="2" customWidth="1"/>
    <col min="5127" max="5127" width="5.33203125" style="2" customWidth="1"/>
    <col min="5128" max="5128" width="4.88671875" style="2" customWidth="1"/>
    <col min="5129" max="5129" width="6.33203125" style="2" customWidth="1"/>
    <col min="5130" max="5130" width="2.77734375" style="2" customWidth="1"/>
    <col min="5131" max="5375" width="8.88671875" style="2"/>
    <col min="5376" max="5376" width="23.44140625" style="2" customWidth="1"/>
    <col min="5377" max="5377" width="6.21875" style="2" customWidth="1"/>
    <col min="5378" max="5378" width="5.77734375" style="2" customWidth="1"/>
    <col min="5379" max="5379" width="5.44140625" style="2" customWidth="1"/>
    <col min="5380" max="5380" width="3.21875" style="2" customWidth="1"/>
    <col min="5381" max="5381" width="6.6640625" style="2" customWidth="1"/>
    <col min="5382" max="5382" width="5.44140625" style="2" customWidth="1"/>
    <col min="5383" max="5383" width="5.33203125" style="2" customWidth="1"/>
    <col min="5384" max="5384" width="4.88671875" style="2" customWidth="1"/>
    <col min="5385" max="5385" width="6.33203125" style="2" customWidth="1"/>
    <col min="5386" max="5386" width="2.77734375" style="2" customWidth="1"/>
    <col min="5387" max="5631" width="8.88671875" style="2"/>
    <col min="5632" max="5632" width="23.44140625" style="2" customWidth="1"/>
    <col min="5633" max="5633" width="6.21875" style="2" customWidth="1"/>
    <col min="5634" max="5634" width="5.77734375" style="2" customWidth="1"/>
    <col min="5635" max="5635" width="5.44140625" style="2" customWidth="1"/>
    <col min="5636" max="5636" width="3.21875" style="2" customWidth="1"/>
    <col min="5637" max="5637" width="6.6640625" style="2" customWidth="1"/>
    <col min="5638" max="5638" width="5.44140625" style="2" customWidth="1"/>
    <col min="5639" max="5639" width="5.33203125" style="2" customWidth="1"/>
    <col min="5640" max="5640" width="4.88671875" style="2" customWidth="1"/>
    <col min="5641" max="5641" width="6.33203125" style="2" customWidth="1"/>
    <col min="5642" max="5642" width="2.77734375" style="2" customWidth="1"/>
    <col min="5643" max="5887" width="8.88671875" style="2"/>
    <col min="5888" max="5888" width="23.44140625" style="2" customWidth="1"/>
    <col min="5889" max="5889" width="6.21875" style="2" customWidth="1"/>
    <col min="5890" max="5890" width="5.77734375" style="2" customWidth="1"/>
    <col min="5891" max="5891" width="5.44140625" style="2" customWidth="1"/>
    <col min="5892" max="5892" width="3.21875" style="2" customWidth="1"/>
    <col min="5893" max="5893" width="6.6640625" style="2" customWidth="1"/>
    <col min="5894" max="5894" width="5.44140625" style="2" customWidth="1"/>
    <col min="5895" max="5895" width="5.33203125" style="2" customWidth="1"/>
    <col min="5896" max="5896" width="4.88671875" style="2" customWidth="1"/>
    <col min="5897" max="5897" width="6.33203125" style="2" customWidth="1"/>
    <col min="5898" max="5898" width="2.77734375" style="2" customWidth="1"/>
    <col min="5899" max="6143" width="8.88671875" style="2"/>
    <col min="6144" max="6144" width="23.44140625" style="2" customWidth="1"/>
    <col min="6145" max="6145" width="6.21875" style="2" customWidth="1"/>
    <col min="6146" max="6146" width="5.77734375" style="2" customWidth="1"/>
    <col min="6147" max="6147" width="5.44140625" style="2" customWidth="1"/>
    <col min="6148" max="6148" width="3.21875" style="2" customWidth="1"/>
    <col min="6149" max="6149" width="6.6640625" style="2" customWidth="1"/>
    <col min="6150" max="6150" width="5.44140625" style="2" customWidth="1"/>
    <col min="6151" max="6151" width="5.33203125" style="2" customWidth="1"/>
    <col min="6152" max="6152" width="4.88671875" style="2" customWidth="1"/>
    <col min="6153" max="6153" width="6.33203125" style="2" customWidth="1"/>
    <col min="6154" max="6154" width="2.77734375" style="2" customWidth="1"/>
    <col min="6155" max="6399" width="8.88671875" style="2"/>
    <col min="6400" max="6400" width="23.44140625" style="2" customWidth="1"/>
    <col min="6401" max="6401" width="6.21875" style="2" customWidth="1"/>
    <col min="6402" max="6402" width="5.77734375" style="2" customWidth="1"/>
    <col min="6403" max="6403" width="5.44140625" style="2" customWidth="1"/>
    <col min="6404" max="6404" width="3.21875" style="2" customWidth="1"/>
    <col min="6405" max="6405" width="6.6640625" style="2" customWidth="1"/>
    <col min="6406" max="6406" width="5.44140625" style="2" customWidth="1"/>
    <col min="6407" max="6407" width="5.33203125" style="2" customWidth="1"/>
    <col min="6408" max="6408" width="4.88671875" style="2" customWidth="1"/>
    <col min="6409" max="6409" width="6.33203125" style="2" customWidth="1"/>
    <col min="6410" max="6410" width="2.77734375" style="2" customWidth="1"/>
    <col min="6411" max="6655" width="8.88671875" style="2"/>
    <col min="6656" max="6656" width="23.44140625" style="2" customWidth="1"/>
    <col min="6657" max="6657" width="6.21875" style="2" customWidth="1"/>
    <col min="6658" max="6658" width="5.77734375" style="2" customWidth="1"/>
    <col min="6659" max="6659" width="5.44140625" style="2" customWidth="1"/>
    <col min="6660" max="6660" width="3.21875" style="2" customWidth="1"/>
    <col min="6661" max="6661" width="6.6640625" style="2" customWidth="1"/>
    <col min="6662" max="6662" width="5.44140625" style="2" customWidth="1"/>
    <col min="6663" max="6663" width="5.33203125" style="2" customWidth="1"/>
    <col min="6664" max="6664" width="4.88671875" style="2" customWidth="1"/>
    <col min="6665" max="6665" width="6.33203125" style="2" customWidth="1"/>
    <col min="6666" max="6666" width="2.77734375" style="2" customWidth="1"/>
    <col min="6667" max="6911" width="8.88671875" style="2"/>
    <col min="6912" max="6912" width="23.44140625" style="2" customWidth="1"/>
    <col min="6913" max="6913" width="6.21875" style="2" customWidth="1"/>
    <col min="6914" max="6914" width="5.77734375" style="2" customWidth="1"/>
    <col min="6915" max="6915" width="5.44140625" style="2" customWidth="1"/>
    <col min="6916" max="6916" width="3.21875" style="2" customWidth="1"/>
    <col min="6917" max="6917" width="6.6640625" style="2" customWidth="1"/>
    <col min="6918" max="6918" width="5.44140625" style="2" customWidth="1"/>
    <col min="6919" max="6919" width="5.33203125" style="2" customWidth="1"/>
    <col min="6920" max="6920" width="4.88671875" style="2" customWidth="1"/>
    <col min="6921" max="6921" width="6.33203125" style="2" customWidth="1"/>
    <col min="6922" max="6922" width="2.77734375" style="2" customWidth="1"/>
    <col min="6923" max="7167" width="8.88671875" style="2"/>
    <col min="7168" max="7168" width="23.44140625" style="2" customWidth="1"/>
    <col min="7169" max="7169" width="6.21875" style="2" customWidth="1"/>
    <col min="7170" max="7170" width="5.77734375" style="2" customWidth="1"/>
    <col min="7171" max="7171" width="5.44140625" style="2" customWidth="1"/>
    <col min="7172" max="7172" width="3.21875" style="2" customWidth="1"/>
    <col min="7173" max="7173" width="6.6640625" style="2" customWidth="1"/>
    <col min="7174" max="7174" width="5.44140625" style="2" customWidth="1"/>
    <col min="7175" max="7175" width="5.33203125" style="2" customWidth="1"/>
    <col min="7176" max="7176" width="4.88671875" style="2" customWidth="1"/>
    <col min="7177" max="7177" width="6.33203125" style="2" customWidth="1"/>
    <col min="7178" max="7178" width="2.77734375" style="2" customWidth="1"/>
    <col min="7179" max="7423" width="8.88671875" style="2"/>
    <col min="7424" max="7424" width="23.44140625" style="2" customWidth="1"/>
    <col min="7425" max="7425" width="6.21875" style="2" customWidth="1"/>
    <col min="7426" max="7426" width="5.77734375" style="2" customWidth="1"/>
    <col min="7427" max="7427" width="5.44140625" style="2" customWidth="1"/>
    <col min="7428" max="7428" width="3.21875" style="2" customWidth="1"/>
    <col min="7429" max="7429" width="6.6640625" style="2" customWidth="1"/>
    <col min="7430" max="7430" width="5.44140625" style="2" customWidth="1"/>
    <col min="7431" max="7431" width="5.33203125" style="2" customWidth="1"/>
    <col min="7432" max="7432" width="4.88671875" style="2" customWidth="1"/>
    <col min="7433" max="7433" width="6.33203125" style="2" customWidth="1"/>
    <col min="7434" max="7434" width="2.77734375" style="2" customWidth="1"/>
    <col min="7435" max="7679" width="8.88671875" style="2"/>
    <col min="7680" max="7680" width="23.44140625" style="2" customWidth="1"/>
    <col min="7681" max="7681" width="6.21875" style="2" customWidth="1"/>
    <col min="7682" max="7682" width="5.77734375" style="2" customWidth="1"/>
    <col min="7683" max="7683" width="5.44140625" style="2" customWidth="1"/>
    <col min="7684" max="7684" width="3.21875" style="2" customWidth="1"/>
    <col min="7685" max="7685" width="6.6640625" style="2" customWidth="1"/>
    <col min="7686" max="7686" width="5.44140625" style="2" customWidth="1"/>
    <col min="7687" max="7687" width="5.33203125" style="2" customWidth="1"/>
    <col min="7688" max="7688" width="4.88671875" style="2" customWidth="1"/>
    <col min="7689" max="7689" width="6.33203125" style="2" customWidth="1"/>
    <col min="7690" max="7690" width="2.77734375" style="2" customWidth="1"/>
    <col min="7691" max="7935" width="8.88671875" style="2"/>
    <col min="7936" max="7936" width="23.44140625" style="2" customWidth="1"/>
    <col min="7937" max="7937" width="6.21875" style="2" customWidth="1"/>
    <col min="7938" max="7938" width="5.77734375" style="2" customWidth="1"/>
    <col min="7939" max="7939" width="5.44140625" style="2" customWidth="1"/>
    <col min="7940" max="7940" width="3.21875" style="2" customWidth="1"/>
    <col min="7941" max="7941" width="6.6640625" style="2" customWidth="1"/>
    <col min="7942" max="7942" width="5.44140625" style="2" customWidth="1"/>
    <col min="7943" max="7943" width="5.33203125" style="2" customWidth="1"/>
    <col min="7944" max="7944" width="4.88671875" style="2" customWidth="1"/>
    <col min="7945" max="7945" width="6.33203125" style="2" customWidth="1"/>
    <col min="7946" max="7946" width="2.77734375" style="2" customWidth="1"/>
    <col min="7947" max="8191" width="8.88671875" style="2"/>
    <col min="8192" max="8192" width="23.44140625" style="2" customWidth="1"/>
    <col min="8193" max="8193" width="6.21875" style="2" customWidth="1"/>
    <col min="8194" max="8194" width="5.77734375" style="2" customWidth="1"/>
    <col min="8195" max="8195" width="5.44140625" style="2" customWidth="1"/>
    <col min="8196" max="8196" width="3.21875" style="2" customWidth="1"/>
    <col min="8197" max="8197" width="6.6640625" style="2" customWidth="1"/>
    <col min="8198" max="8198" width="5.44140625" style="2" customWidth="1"/>
    <col min="8199" max="8199" width="5.33203125" style="2" customWidth="1"/>
    <col min="8200" max="8200" width="4.88671875" style="2" customWidth="1"/>
    <col min="8201" max="8201" width="6.33203125" style="2" customWidth="1"/>
    <col min="8202" max="8202" width="2.77734375" style="2" customWidth="1"/>
    <col min="8203" max="8447" width="8.88671875" style="2"/>
    <col min="8448" max="8448" width="23.44140625" style="2" customWidth="1"/>
    <col min="8449" max="8449" width="6.21875" style="2" customWidth="1"/>
    <col min="8450" max="8450" width="5.77734375" style="2" customWidth="1"/>
    <col min="8451" max="8451" width="5.44140625" style="2" customWidth="1"/>
    <col min="8452" max="8452" width="3.21875" style="2" customWidth="1"/>
    <col min="8453" max="8453" width="6.6640625" style="2" customWidth="1"/>
    <col min="8454" max="8454" width="5.44140625" style="2" customWidth="1"/>
    <col min="8455" max="8455" width="5.33203125" style="2" customWidth="1"/>
    <col min="8456" max="8456" width="4.88671875" style="2" customWidth="1"/>
    <col min="8457" max="8457" width="6.33203125" style="2" customWidth="1"/>
    <col min="8458" max="8458" width="2.77734375" style="2" customWidth="1"/>
    <col min="8459" max="8703" width="8.88671875" style="2"/>
    <col min="8704" max="8704" width="23.44140625" style="2" customWidth="1"/>
    <col min="8705" max="8705" width="6.21875" style="2" customWidth="1"/>
    <col min="8706" max="8706" width="5.77734375" style="2" customWidth="1"/>
    <col min="8707" max="8707" width="5.44140625" style="2" customWidth="1"/>
    <col min="8708" max="8708" width="3.21875" style="2" customWidth="1"/>
    <col min="8709" max="8709" width="6.6640625" style="2" customWidth="1"/>
    <col min="8710" max="8710" width="5.44140625" style="2" customWidth="1"/>
    <col min="8711" max="8711" width="5.33203125" style="2" customWidth="1"/>
    <col min="8712" max="8712" width="4.88671875" style="2" customWidth="1"/>
    <col min="8713" max="8713" width="6.33203125" style="2" customWidth="1"/>
    <col min="8714" max="8714" width="2.77734375" style="2" customWidth="1"/>
    <col min="8715" max="8959" width="8.88671875" style="2"/>
    <col min="8960" max="8960" width="23.44140625" style="2" customWidth="1"/>
    <col min="8961" max="8961" width="6.21875" style="2" customWidth="1"/>
    <col min="8962" max="8962" width="5.77734375" style="2" customWidth="1"/>
    <col min="8963" max="8963" width="5.44140625" style="2" customWidth="1"/>
    <col min="8964" max="8964" width="3.21875" style="2" customWidth="1"/>
    <col min="8965" max="8965" width="6.6640625" style="2" customWidth="1"/>
    <col min="8966" max="8966" width="5.44140625" style="2" customWidth="1"/>
    <col min="8967" max="8967" width="5.33203125" style="2" customWidth="1"/>
    <col min="8968" max="8968" width="4.88671875" style="2" customWidth="1"/>
    <col min="8969" max="8969" width="6.33203125" style="2" customWidth="1"/>
    <col min="8970" max="8970" width="2.77734375" style="2" customWidth="1"/>
    <col min="8971" max="9215" width="8.88671875" style="2"/>
    <col min="9216" max="9216" width="23.44140625" style="2" customWidth="1"/>
    <col min="9217" max="9217" width="6.21875" style="2" customWidth="1"/>
    <col min="9218" max="9218" width="5.77734375" style="2" customWidth="1"/>
    <col min="9219" max="9219" width="5.44140625" style="2" customWidth="1"/>
    <col min="9220" max="9220" width="3.21875" style="2" customWidth="1"/>
    <col min="9221" max="9221" width="6.6640625" style="2" customWidth="1"/>
    <col min="9222" max="9222" width="5.44140625" style="2" customWidth="1"/>
    <col min="9223" max="9223" width="5.33203125" style="2" customWidth="1"/>
    <col min="9224" max="9224" width="4.88671875" style="2" customWidth="1"/>
    <col min="9225" max="9225" width="6.33203125" style="2" customWidth="1"/>
    <col min="9226" max="9226" width="2.77734375" style="2" customWidth="1"/>
    <col min="9227" max="9471" width="8.88671875" style="2"/>
    <col min="9472" max="9472" width="23.44140625" style="2" customWidth="1"/>
    <col min="9473" max="9473" width="6.21875" style="2" customWidth="1"/>
    <col min="9474" max="9474" width="5.77734375" style="2" customWidth="1"/>
    <col min="9475" max="9475" width="5.44140625" style="2" customWidth="1"/>
    <col min="9476" max="9476" width="3.21875" style="2" customWidth="1"/>
    <col min="9477" max="9477" width="6.6640625" style="2" customWidth="1"/>
    <col min="9478" max="9478" width="5.44140625" style="2" customWidth="1"/>
    <col min="9479" max="9479" width="5.33203125" style="2" customWidth="1"/>
    <col min="9480" max="9480" width="4.88671875" style="2" customWidth="1"/>
    <col min="9481" max="9481" width="6.33203125" style="2" customWidth="1"/>
    <col min="9482" max="9482" width="2.77734375" style="2" customWidth="1"/>
    <col min="9483" max="9727" width="8.88671875" style="2"/>
    <col min="9728" max="9728" width="23.44140625" style="2" customWidth="1"/>
    <col min="9729" max="9729" width="6.21875" style="2" customWidth="1"/>
    <col min="9730" max="9730" width="5.77734375" style="2" customWidth="1"/>
    <col min="9731" max="9731" width="5.44140625" style="2" customWidth="1"/>
    <col min="9732" max="9732" width="3.21875" style="2" customWidth="1"/>
    <col min="9733" max="9733" width="6.6640625" style="2" customWidth="1"/>
    <col min="9734" max="9734" width="5.44140625" style="2" customWidth="1"/>
    <col min="9735" max="9735" width="5.33203125" style="2" customWidth="1"/>
    <col min="9736" max="9736" width="4.88671875" style="2" customWidth="1"/>
    <col min="9737" max="9737" width="6.33203125" style="2" customWidth="1"/>
    <col min="9738" max="9738" width="2.77734375" style="2" customWidth="1"/>
    <col min="9739" max="9983" width="8.88671875" style="2"/>
    <col min="9984" max="9984" width="23.44140625" style="2" customWidth="1"/>
    <col min="9985" max="9985" width="6.21875" style="2" customWidth="1"/>
    <col min="9986" max="9986" width="5.77734375" style="2" customWidth="1"/>
    <col min="9987" max="9987" width="5.44140625" style="2" customWidth="1"/>
    <col min="9988" max="9988" width="3.21875" style="2" customWidth="1"/>
    <col min="9989" max="9989" width="6.6640625" style="2" customWidth="1"/>
    <col min="9990" max="9990" width="5.44140625" style="2" customWidth="1"/>
    <col min="9991" max="9991" width="5.33203125" style="2" customWidth="1"/>
    <col min="9992" max="9992" width="4.88671875" style="2" customWidth="1"/>
    <col min="9993" max="9993" width="6.33203125" style="2" customWidth="1"/>
    <col min="9994" max="9994" width="2.77734375" style="2" customWidth="1"/>
    <col min="9995" max="10239" width="8.88671875" style="2"/>
    <col min="10240" max="10240" width="23.44140625" style="2" customWidth="1"/>
    <col min="10241" max="10241" width="6.21875" style="2" customWidth="1"/>
    <col min="10242" max="10242" width="5.77734375" style="2" customWidth="1"/>
    <col min="10243" max="10243" width="5.44140625" style="2" customWidth="1"/>
    <col min="10244" max="10244" width="3.21875" style="2" customWidth="1"/>
    <col min="10245" max="10245" width="6.6640625" style="2" customWidth="1"/>
    <col min="10246" max="10246" width="5.44140625" style="2" customWidth="1"/>
    <col min="10247" max="10247" width="5.33203125" style="2" customWidth="1"/>
    <col min="10248" max="10248" width="4.88671875" style="2" customWidth="1"/>
    <col min="10249" max="10249" width="6.33203125" style="2" customWidth="1"/>
    <col min="10250" max="10250" width="2.77734375" style="2" customWidth="1"/>
    <col min="10251" max="10495" width="8.88671875" style="2"/>
    <col min="10496" max="10496" width="23.44140625" style="2" customWidth="1"/>
    <col min="10497" max="10497" width="6.21875" style="2" customWidth="1"/>
    <col min="10498" max="10498" width="5.77734375" style="2" customWidth="1"/>
    <col min="10499" max="10499" width="5.44140625" style="2" customWidth="1"/>
    <col min="10500" max="10500" width="3.21875" style="2" customWidth="1"/>
    <col min="10501" max="10501" width="6.6640625" style="2" customWidth="1"/>
    <col min="10502" max="10502" width="5.44140625" style="2" customWidth="1"/>
    <col min="10503" max="10503" width="5.33203125" style="2" customWidth="1"/>
    <col min="10504" max="10504" width="4.88671875" style="2" customWidth="1"/>
    <col min="10505" max="10505" width="6.33203125" style="2" customWidth="1"/>
    <col min="10506" max="10506" width="2.77734375" style="2" customWidth="1"/>
    <col min="10507" max="10751" width="8.88671875" style="2"/>
    <col min="10752" max="10752" width="23.44140625" style="2" customWidth="1"/>
    <col min="10753" max="10753" width="6.21875" style="2" customWidth="1"/>
    <col min="10754" max="10754" width="5.77734375" style="2" customWidth="1"/>
    <col min="10755" max="10755" width="5.44140625" style="2" customWidth="1"/>
    <col min="10756" max="10756" width="3.21875" style="2" customWidth="1"/>
    <col min="10757" max="10757" width="6.6640625" style="2" customWidth="1"/>
    <col min="10758" max="10758" width="5.44140625" style="2" customWidth="1"/>
    <col min="10759" max="10759" width="5.33203125" style="2" customWidth="1"/>
    <col min="10760" max="10760" width="4.88671875" style="2" customWidth="1"/>
    <col min="10761" max="10761" width="6.33203125" style="2" customWidth="1"/>
    <col min="10762" max="10762" width="2.77734375" style="2" customWidth="1"/>
    <col min="10763" max="11007" width="8.88671875" style="2"/>
    <col min="11008" max="11008" width="23.44140625" style="2" customWidth="1"/>
    <col min="11009" max="11009" width="6.21875" style="2" customWidth="1"/>
    <col min="11010" max="11010" width="5.77734375" style="2" customWidth="1"/>
    <col min="11011" max="11011" width="5.44140625" style="2" customWidth="1"/>
    <col min="11012" max="11012" width="3.21875" style="2" customWidth="1"/>
    <col min="11013" max="11013" width="6.6640625" style="2" customWidth="1"/>
    <col min="11014" max="11014" width="5.44140625" style="2" customWidth="1"/>
    <col min="11015" max="11015" width="5.33203125" style="2" customWidth="1"/>
    <col min="11016" max="11016" width="4.88671875" style="2" customWidth="1"/>
    <col min="11017" max="11017" width="6.33203125" style="2" customWidth="1"/>
    <col min="11018" max="11018" width="2.77734375" style="2" customWidth="1"/>
    <col min="11019" max="11263" width="8.88671875" style="2"/>
    <col min="11264" max="11264" width="23.44140625" style="2" customWidth="1"/>
    <col min="11265" max="11265" width="6.21875" style="2" customWidth="1"/>
    <col min="11266" max="11266" width="5.77734375" style="2" customWidth="1"/>
    <col min="11267" max="11267" width="5.44140625" style="2" customWidth="1"/>
    <col min="11268" max="11268" width="3.21875" style="2" customWidth="1"/>
    <col min="11269" max="11269" width="6.6640625" style="2" customWidth="1"/>
    <col min="11270" max="11270" width="5.44140625" style="2" customWidth="1"/>
    <col min="11271" max="11271" width="5.33203125" style="2" customWidth="1"/>
    <col min="11272" max="11272" width="4.88671875" style="2" customWidth="1"/>
    <col min="11273" max="11273" width="6.33203125" style="2" customWidth="1"/>
    <col min="11274" max="11274" width="2.77734375" style="2" customWidth="1"/>
    <col min="11275" max="11519" width="8.88671875" style="2"/>
    <col min="11520" max="11520" width="23.44140625" style="2" customWidth="1"/>
    <col min="11521" max="11521" width="6.21875" style="2" customWidth="1"/>
    <col min="11522" max="11522" width="5.77734375" style="2" customWidth="1"/>
    <col min="11523" max="11523" width="5.44140625" style="2" customWidth="1"/>
    <col min="11524" max="11524" width="3.21875" style="2" customWidth="1"/>
    <col min="11525" max="11525" width="6.6640625" style="2" customWidth="1"/>
    <col min="11526" max="11526" width="5.44140625" style="2" customWidth="1"/>
    <col min="11527" max="11527" width="5.33203125" style="2" customWidth="1"/>
    <col min="11528" max="11528" width="4.88671875" style="2" customWidth="1"/>
    <col min="11529" max="11529" width="6.33203125" style="2" customWidth="1"/>
    <col min="11530" max="11530" width="2.77734375" style="2" customWidth="1"/>
    <col min="11531" max="11775" width="8.88671875" style="2"/>
    <col min="11776" max="11776" width="23.44140625" style="2" customWidth="1"/>
    <col min="11777" max="11777" width="6.21875" style="2" customWidth="1"/>
    <col min="11778" max="11778" width="5.77734375" style="2" customWidth="1"/>
    <col min="11779" max="11779" width="5.44140625" style="2" customWidth="1"/>
    <col min="11780" max="11780" width="3.21875" style="2" customWidth="1"/>
    <col min="11781" max="11781" width="6.6640625" style="2" customWidth="1"/>
    <col min="11782" max="11782" width="5.44140625" style="2" customWidth="1"/>
    <col min="11783" max="11783" width="5.33203125" style="2" customWidth="1"/>
    <col min="11784" max="11784" width="4.88671875" style="2" customWidth="1"/>
    <col min="11785" max="11785" width="6.33203125" style="2" customWidth="1"/>
    <col min="11786" max="11786" width="2.77734375" style="2" customWidth="1"/>
    <col min="11787" max="12031" width="8.88671875" style="2"/>
    <col min="12032" max="12032" width="23.44140625" style="2" customWidth="1"/>
    <col min="12033" max="12033" width="6.21875" style="2" customWidth="1"/>
    <col min="12034" max="12034" width="5.77734375" style="2" customWidth="1"/>
    <col min="12035" max="12035" width="5.44140625" style="2" customWidth="1"/>
    <col min="12036" max="12036" width="3.21875" style="2" customWidth="1"/>
    <col min="12037" max="12037" width="6.6640625" style="2" customWidth="1"/>
    <col min="12038" max="12038" width="5.44140625" style="2" customWidth="1"/>
    <col min="12039" max="12039" width="5.33203125" style="2" customWidth="1"/>
    <col min="12040" max="12040" width="4.88671875" style="2" customWidth="1"/>
    <col min="12041" max="12041" width="6.33203125" style="2" customWidth="1"/>
    <col min="12042" max="12042" width="2.77734375" style="2" customWidth="1"/>
    <col min="12043" max="12287" width="8.88671875" style="2"/>
    <col min="12288" max="12288" width="23.44140625" style="2" customWidth="1"/>
    <col min="12289" max="12289" width="6.21875" style="2" customWidth="1"/>
    <col min="12290" max="12290" width="5.77734375" style="2" customWidth="1"/>
    <col min="12291" max="12291" width="5.44140625" style="2" customWidth="1"/>
    <col min="12292" max="12292" width="3.21875" style="2" customWidth="1"/>
    <col min="12293" max="12293" width="6.6640625" style="2" customWidth="1"/>
    <col min="12294" max="12294" width="5.44140625" style="2" customWidth="1"/>
    <col min="12295" max="12295" width="5.33203125" style="2" customWidth="1"/>
    <col min="12296" max="12296" width="4.88671875" style="2" customWidth="1"/>
    <col min="12297" max="12297" width="6.33203125" style="2" customWidth="1"/>
    <col min="12298" max="12298" width="2.77734375" style="2" customWidth="1"/>
    <col min="12299" max="12543" width="8.88671875" style="2"/>
    <col min="12544" max="12544" width="23.44140625" style="2" customWidth="1"/>
    <col min="12545" max="12545" width="6.21875" style="2" customWidth="1"/>
    <col min="12546" max="12546" width="5.77734375" style="2" customWidth="1"/>
    <col min="12547" max="12547" width="5.44140625" style="2" customWidth="1"/>
    <col min="12548" max="12548" width="3.21875" style="2" customWidth="1"/>
    <col min="12549" max="12549" width="6.6640625" style="2" customWidth="1"/>
    <col min="12550" max="12550" width="5.44140625" style="2" customWidth="1"/>
    <col min="12551" max="12551" width="5.33203125" style="2" customWidth="1"/>
    <col min="12552" max="12552" width="4.88671875" style="2" customWidth="1"/>
    <col min="12553" max="12553" width="6.33203125" style="2" customWidth="1"/>
    <col min="12554" max="12554" width="2.77734375" style="2" customWidth="1"/>
    <col min="12555" max="12799" width="8.88671875" style="2"/>
    <col min="12800" max="12800" width="23.44140625" style="2" customWidth="1"/>
    <col min="12801" max="12801" width="6.21875" style="2" customWidth="1"/>
    <col min="12802" max="12802" width="5.77734375" style="2" customWidth="1"/>
    <col min="12803" max="12803" width="5.44140625" style="2" customWidth="1"/>
    <col min="12804" max="12804" width="3.21875" style="2" customWidth="1"/>
    <col min="12805" max="12805" width="6.6640625" style="2" customWidth="1"/>
    <col min="12806" max="12806" width="5.44140625" style="2" customWidth="1"/>
    <col min="12807" max="12807" width="5.33203125" style="2" customWidth="1"/>
    <col min="12808" max="12808" width="4.88671875" style="2" customWidth="1"/>
    <col min="12809" max="12809" width="6.33203125" style="2" customWidth="1"/>
    <col min="12810" max="12810" width="2.77734375" style="2" customWidth="1"/>
    <col min="12811" max="13055" width="8.88671875" style="2"/>
    <col min="13056" max="13056" width="23.44140625" style="2" customWidth="1"/>
    <col min="13057" max="13057" width="6.21875" style="2" customWidth="1"/>
    <col min="13058" max="13058" width="5.77734375" style="2" customWidth="1"/>
    <col min="13059" max="13059" width="5.44140625" style="2" customWidth="1"/>
    <col min="13060" max="13060" width="3.21875" style="2" customWidth="1"/>
    <col min="13061" max="13061" width="6.6640625" style="2" customWidth="1"/>
    <col min="13062" max="13062" width="5.44140625" style="2" customWidth="1"/>
    <col min="13063" max="13063" width="5.33203125" style="2" customWidth="1"/>
    <col min="13064" max="13064" width="4.88671875" style="2" customWidth="1"/>
    <col min="13065" max="13065" width="6.33203125" style="2" customWidth="1"/>
    <col min="13066" max="13066" width="2.77734375" style="2" customWidth="1"/>
    <col min="13067" max="13311" width="8.88671875" style="2"/>
    <col min="13312" max="13312" width="23.44140625" style="2" customWidth="1"/>
    <col min="13313" max="13313" width="6.21875" style="2" customWidth="1"/>
    <col min="13314" max="13314" width="5.77734375" style="2" customWidth="1"/>
    <col min="13315" max="13315" width="5.44140625" style="2" customWidth="1"/>
    <col min="13316" max="13316" width="3.21875" style="2" customWidth="1"/>
    <col min="13317" max="13317" width="6.6640625" style="2" customWidth="1"/>
    <col min="13318" max="13318" width="5.44140625" style="2" customWidth="1"/>
    <col min="13319" max="13319" width="5.33203125" style="2" customWidth="1"/>
    <col min="13320" max="13320" width="4.88671875" style="2" customWidth="1"/>
    <col min="13321" max="13321" width="6.33203125" style="2" customWidth="1"/>
    <col min="13322" max="13322" width="2.77734375" style="2" customWidth="1"/>
    <col min="13323" max="13567" width="8.88671875" style="2"/>
    <col min="13568" max="13568" width="23.44140625" style="2" customWidth="1"/>
    <col min="13569" max="13569" width="6.21875" style="2" customWidth="1"/>
    <col min="13570" max="13570" width="5.77734375" style="2" customWidth="1"/>
    <col min="13571" max="13571" width="5.44140625" style="2" customWidth="1"/>
    <col min="13572" max="13572" width="3.21875" style="2" customWidth="1"/>
    <col min="13573" max="13573" width="6.6640625" style="2" customWidth="1"/>
    <col min="13574" max="13574" width="5.44140625" style="2" customWidth="1"/>
    <col min="13575" max="13575" width="5.33203125" style="2" customWidth="1"/>
    <col min="13576" max="13576" width="4.88671875" style="2" customWidth="1"/>
    <col min="13577" max="13577" width="6.33203125" style="2" customWidth="1"/>
    <col min="13578" max="13578" width="2.77734375" style="2" customWidth="1"/>
    <col min="13579" max="13823" width="8.88671875" style="2"/>
    <col min="13824" max="13824" width="23.44140625" style="2" customWidth="1"/>
    <col min="13825" max="13825" width="6.21875" style="2" customWidth="1"/>
    <col min="13826" max="13826" width="5.77734375" style="2" customWidth="1"/>
    <col min="13827" max="13827" width="5.44140625" style="2" customWidth="1"/>
    <col min="13828" max="13828" width="3.21875" style="2" customWidth="1"/>
    <col min="13829" max="13829" width="6.6640625" style="2" customWidth="1"/>
    <col min="13830" max="13830" width="5.44140625" style="2" customWidth="1"/>
    <col min="13831" max="13831" width="5.33203125" style="2" customWidth="1"/>
    <col min="13832" max="13832" width="4.88671875" style="2" customWidth="1"/>
    <col min="13833" max="13833" width="6.33203125" style="2" customWidth="1"/>
    <col min="13834" max="13834" width="2.77734375" style="2" customWidth="1"/>
    <col min="13835" max="14079" width="8.88671875" style="2"/>
    <col min="14080" max="14080" width="23.44140625" style="2" customWidth="1"/>
    <col min="14081" max="14081" width="6.21875" style="2" customWidth="1"/>
    <col min="14082" max="14082" width="5.77734375" style="2" customWidth="1"/>
    <col min="14083" max="14083" width="5.44140625" style="2" customWidth="1"/>
    <col min="14084" max="14084" width="3.21875" style="2" customWidth="1"/>
    <col min="14085" max="14085" width="6.6640625" style="2" customWidth="1"/>
    <col min="14086" max="14086" width="5.44140625" style="2" customWidth="1"/>
    <col min="14087" max="14087" width="5.33203125" style="2" customWidth="1"/>
    <col min="14088" max="14088" width="4.88671875" style="2" customWidth="1"/>
    <col min="14089" max="14089" width="6.33203125" style="2" customWidth="1"/>
    <col min="14090" max="14090" width="2.77734375" style="2" customWidth="1"/>
    <col min="14091" max="14335" width="8.88671875" style="2"/>
    <col min="14336" max="14336" width="23.44140625" style="2" customWidth="1"/>
    <col min="14337" max="14337" width="6.21875" style="2" customWidth="1"/>
    <col min="14338" max="14338" width="5.77734375" style="2" customWidth="1"/>
    <col min="14339" max="14339" width="5.44140625" style="2" customWidth="1"/>
    <col min="14340" max="14340" width="3.21875" style="2" customWidth="1"/>
    <col min="14341" max="14341" width="6.6640625" style="2" customWidth="1"/>
    <col min="14342" max="14342" width="5.44140625" style="2" customWidth="1"/>
    <col min="14343" max="14343" width="5.33203125" style="2" customWidth="1"/>
    <col min="14344" max="14344" width="4.88671875" style="2" customWidth="1"/>
    <col min="14345" max="14345" width="6.33203125" style="2" customWidth="1"/>
    <col min="14346" max="14346" width="2.77734375" style="2" customWidth="1"/>
    <col min="14347" max="14591" width="8.88671875" style="2"/>
    <col min="14592" max="14592" width="23.44140625" style="2" customWidth="1"/>
    <col min="14593" max="14593" width="6.21875" style="2" customWidth="1"/>
    <col min="14594" max="14594" width="5.77734375" style="2" customWidth="1"/>
    <col min="14595" max="14595" width="5.44140625" style="2" customWidth="1"/>
    <col min="14596" max="14596" width="3.21875" style="2" customWidth="1"/>
    <col min="14597" max="14597" width="6.6640625" style="2" customWidth="1"/>
    <col min="14598" max="14598" width="5.44140625" style="2" customWidth="1"/>
    <col min="14599" max="14599" width="5.33203125" style="2" customWidth="1"/>
    <col min="14600" max="14600" width="4.88671875" style="2" customWidth="1"/>
    <col min="14601" max="14601" width="6.33203125" style="2" customWidth="1"/>
    <col min="14602" max="14602" width="2.77734375" style="2" customWidth="1"/>
    <col min="14603" max="14847" width="8.88671875" style="2"/>
    <col min="14848" max="14848" width="23.44140625" style="2" customWidth="1"/>
    <col min="14849" max="14849" width="6.21875" style="2" customWidth="1"/>
    <col min="14850" max="14850" width="5.77734375" style="2" customWidth="1"/>
    <col min="14851" max="14851" width="5.44140625" style="2" customWidth="1"/>
    <col min="14852" max="14852" width="3.21875" style="2" customWidth="1"/>
    <col min="14853" max="14853" width="6.6640625" style="2" customWidth="1"/>
    <col min="14854" max="14854" width="5.44140625" style="2" customWidth="1"/>
    <col min="14855" max="14855" width="5.33203125" style="2" customWidth="1"/>
    <col min="14856" max="14856" width="4.88671875" style="2" customWidth="1"/>
    <col min="14857" max="14857" width="6.33203125" style="2" customWidth="1"/>
    <col min="14858" max="14858" width="2.77734375" style="2" customWidth="1"/>
    <col min="14859" max="15103" width="8.88671875" style="2"/>
    <col min="15104" max="15104" width="23.44140625" style="2" customWidth="1"/>
    <col min="15105" max="15105" width="6.21875" style="2" customWidth="1"/>
    <col min="15106" max="15106" width="5.77734375" style="2" customWidth="1"/>
    <col min="15107" max="15107" width="5.44140625" style="2" customWidth="1"/>
    <col min="15108" max="15108" width="3.21875" style="2" customWidth="1"/>
    <col min="15109" max="15109" width="6.6640625" style="2" customWidth="1"/>
    <col min="15110" max="15110" width="5.44140625" style="2" customWidth="1"/>
    <col min="15111" max="15111" width="5.33203125" style="2" customWidth="1"/>
    <col min="15112" max="15112" width="4.88671875" style="2" customWidth="1"/>
    <col min="15113" max="15113" width="6.33203125" style="2" customWidth="1"/>
    <col min="15114" max="15114" width="2.77734375" style="2" customWidth="1"/>
    <col min="15115" max="15359" width="8.88671875" style="2"/>
    <col min="15360" max="15360" width="23.44140625" style="2" customWidth="1"/>
    <col min="15361" max="15361" width="6.21875" style="2" customWidth="1"/>
    <col min="15362" max="15362" width="5.77734375" style="2" customWidth="1"/>
    <col min="15363" max="15363" width="5.44140625" style="2" customWidth="1"/>
    <col min="15364" max="15364" width="3.21875" style="2" customWidth="1"/>
    <col min="15365" max="15365" width="6.6640625" style="2" customWidth="1"/>
    <col min="15366" max="15366" width="5.44140625" style="2" customWidth="1"/>
    <col min="15367" max="15367" width="5.33203125" style="2" customWidth="1"/>
    <col min="15368" max="15368" width="4.88671875" style="2" customWidth="1"/>
    <col min="15369" max="15369" width="6.33203125" style="2" customWidth="1"/>
    <col min="15370" max="15370" width="2.77734375" style="2" customWidth="1"/>
    <col min="15371" max="15615" width="8.88671875" style="2"/>
    <col min="15616" max="15616" width="23.44140625" style="2" customWidth="1"/>
    <col min="15617" max="15617" width="6.21875" style="2" customWidth="1"/>
    <col min="15618" max="15618" width="5.77734375" style="2" customWidth="1"/>
    <col min="15619" max="15619" width="5.44140625" style="2" customWidth="1"/>
    <col min="15620" max="15620" width="3.21875" style="2" customWidth="1"/>
    <col min="15621" max="15621" width="6.6640625" style="2" customWidth="1"/>
    <col min="15622" max="15622" width="5.44140625" style="2" customWidth="1"/>
    <col min="15623" max="15623" width="5.33203125" style="2" customWidth="1"/>
    <col min="15624" max="15624" width="4.88671875" style="2" customWidth="1"/>
    <col min="15625" max="15625" width="6.33203125" style="2" customWidth="1"/>
    <col min="15626" max="15626" width="2.77734375" style="2" customWidth="1"/>
    <col min="15627" max="15871" width="8.88671875" style="2"/>
    <col min="15872" max="15872" width="23.44140625" style="2" customWidth="1"/>
    <col min="15873" max="15873" width="6.21875" style="2" customWidth="1"/>
    <col min="15874" max="15874" width="5.77734375" style="2" customWidth="1"/>
    <col min="15875" max="15875" width="5.44140625" style="2" customWidth="1"/>
    <col min="15876" max="15876" width="3.21875" style="2" customWidth="1"/>
    <col min="15877" max="15877" width="6.6640625" style="2" customWidth="1"/>
    <col min="15878" max="15878" width="5.44140625" style="2" customWidth="1"/>
    <col min="15879" max="15879" width="5.33203125" style="2" customWidth="1"/>
    <col min="15880" max="15880" width="4.88671875" style="2" customWidth="1"/>
    <col min="15881" max="15881" width="6.33203125" style="2" customWidth="1"/>
    <col min="15882" max="15882" width="2.77734375" style="2" customWidth="1"/>
    <col min="15883" max="16127" width="8.88671875" style="2"/>
    <col min="16128" max="16128" width="23.44140625" style="2" customWidth="1"/>
    <col min="16129" max="16129" width="6.21875" style="2" customWidth="1"/>
    <col min="16130" max="16130" width="5.77734375" style="2" customWidth="1"/>
    <col min="16131" max="16131" width="5.44140625" style="2" customWidth="1"/>
    <col min="16132" max="16132" width="3.21875" style="2" customWidth="1"/>
    <col min="16133" max="16133" width="6.6640625" style="2" customWidth="1"/>
    <col min="16134" max="16134" width="5.44140625" style="2" customWidth="1"/>
    <col min="16135" max="16135" width="5.33203125" style="2" customWidth="1"/>
    <col min="16136" max="16136" width="4.88671875" style="2" customWidth="1"/>
    <col min="16137" max="16137" width="6.33203125" style="2" customWidth="1"/>
    <col min="16138" max="16138" width="2.77734375" style="2" customWidth="1"/>
    <col min="16139" max="16384" width="8.88671875" style="2"/>
  </cols>
  <sheetData>
    <row r="1" spans="1:11" ht="27.75" customHeight="1">
      <c r="A1" s="110" t="s">
        <v>115</v>
      </c>
      <c r="B1" s="110"/>
      <c r="C1" s="110"/>
      <c r="D1" s="110"/>
      <c r="E1" s="110"/>
      <c r="F1" s="110"/>
      <c r="G1" s="110"/>
      <c r="H1" s="110"/>
      <c r="I1" s="110"/>
      <c r="J1" s="110"/>
      <c r="K1" s="1"/>
    </row>
    <row r="7" spans="1:11" ht="15.75" customHeight="1"/>
    <row r="8" spans="1:11" ht="35.25" customHeight="1">
      <c r="A8" s="3">
        <v>44523</v>
      </c>
      <c r="E8" s="111" t="s">
        <v>0</v>
      </c>
      <c r="F8" s="4" t="s">
        <v>1</v>
      </c>
      <c r="G8" s="107" t="s">
        <v>116</v>
      </c>
      <c r="H8" s="109"/>
      <c r="I8" s="109"/>
      <c r="J8" s="108"/>
    </row>
    <row r="9" spans="1:11" ht="17.25" customHeight="1">
      <c r="E9" s="112"/>
      <c r="F9" s="6" t="s">
        <v>3</v>
      </c>
      <c r="G9" s="107" t="s">
        <v>117</v>
      </c>
      <c r="H9" s="108"/>
      <c r="I9" s="7" t="s">
        <v>4</v>
      </c>
      <c r="J9" s="8" t="s">
        <v>5</v>
      </c>
    </row>
    <row r="10" spans="1:11" ht="34.5" customHeight="1">
      <c r="A10" s="9" t="s">
        <v>118</v>
      </c>
      <c r="B10" s="10" t="s">
        <v>6</v>
      </c>
      <c r="C10" s="11"/>
      <c r="E10" s="112"/>
      <c r="F10" s="4" t="s">
        <v>7</v>
      </c>
      <c r="G10" s="12" t="s">
        <v>119</v>
      </c>
      <c r="H10" s="13"/>
      <c r="I10" s="14"/>
      <c r="J10" s="8"/>
    </row>
    <row r="11" spans="1:11" ht="18" customHeight="1">
      <c r="E11" s="112"/>
      <c r="F11" s="4" t="s">
        <v>8</v>
      </c>
      <c r="G11" s="107" t="s">
        <v>120</v>
      </c>
      <c r="H11" s="108"/>
      <c r="I11" s="7" t="s">
        <v>9</v>
      </c>
      <c r="J11" s="61" t="s">
        <v>121</v>
      </c>
    </row>
    <row r="12" spans="1:11" ht="18.75" customHeight="1">
      <c r="A12" s="16" t="s">
        <v>24</v>
      </c>
      <c r="E12" s="17"/>
      <c r="F12" s="4" t="s">
        <v>10</v>
      </c>
      <c r="G12" s="107" t="s">
        <v>11</v>
      </c>
      <c r="H12" s="109"/>
      <c r="I12" s="109"/>
      <c r="J12" s="108"/>
    </row>
    <row r="13" spans="1:11" ht="21" customHeight="1"/>
    <row r="14" spans="1:11" ht="29.25" customHeight="1">
      <c r="A14" s="18" t="s">
        <v>12</v>
      </c>
      <c r="B14" s="104" t="str">
        <f>"금"&amp;NUMBERSTRING(F35,1)&amp;"원정("&amp;(DOLLAR(F35)&amp;")")</f>
        <v>금사백팔십칠만오천원정(₩4,875,000)</v>
      </c>
      <c r="C14" s="105"/>
      <c r="D14" s="105"/>
      <c r="E14" s="105"/>
      <c r="F14" s="105"/>
      <c r="G14" s="105"/>
      <c r="H14" s="105"/>
      <c r="I14" s="105"/>
      <c r="J14" s="106"/>
    </row>
    <row r="15" spans="1:11" ht="29.25" customHeight="1">
      <c r="A15" s="19" t="s">
        <v>13</v>
      </c>
      <c r="B15" s="19" t="s">
        <v>14</v>
      </c>
      <c r="C15" s="19" t="s">
        <v>15</v>
      </c>
      <c r="D15" s="107" t="s">
        <v>16</v>
      </c>
      <c r="E15" s="108"/>
      <c r="F15" s="107" t="s">
        <v>17</v>
      </c>
      <c r="G15" s="108"/>
      <c r="H15" s="107" t="s">
        <v>18</v>
      </c>
      <c r="I15" s="108"/>
      <c r="J15" s="19" t="s">
        <v>19</v>
      </c>
    </row>
    <row r="16" spans="1:11" ht="24.75" customHeight="1">
      <c r="A16" s="62" t="s">
        <v>122</v>
      </c>
      <c r="B16" s="19"/>
      <c r="C16" s="19">
        <v>250</v>
      </c>
      <c r="D16" s="99">
        <v>19500</v>
      </c>
      <c r="E16" s="100"/>
      <c r="F16" s="99">
        <f>D16*C16/1.1</f>
        <v>4431818.1818181816</v>
      </c>
      <c r="G16" s="100"/>
      <c r="H16" s="99">
        <f>F16*0.1</f>
        <v>443181.81818181818</v>
      </c>
      <c r="I16" s="100"/>
      <c r="J16" s="5"/>
    </row>
    <row r="17" spans="1:10" ht="20.100000000000001" customHeight="1">
      <c r="A17" s="62"/>
      <c r="B17" s="19"/>
      <c r="C17" s="19"/>
      <c r="D17" s="99"/>
      <c r="E17" s="100"/>
      <c r="F17" s="99"/>
      <c r="G17" s="100"/>
      <c r="H17" s="99"/>
      <c r="I17" s="100"/>
      <c r="J17" s="5"/>
    </row>
    <row r="18" spans="1:10" ht="20.100000000000001" customHeight="1">
      <c r="A18" s="5"/>
      <c r="B18" s="5"/>
      <c r="C18" s="19"/>
      <c r="D18" s="99"/>
      <c r="E18" s="100"/>
      <c r="F18" s="99"/>
      <c r="G18" s="100"/>
      <c r="H18" s="99"/>
      <c r="I18" s="100"/>
      <c r="J18" s="5"/>
    </row>
    <row r="19" spans="1:10" ht="20.100000000000001" customHeight="1">
      <c r="A19" s="5"/>
      <c r="B19" s="5"/>
      <c r="C19" s="19"/>
      <c r="D19" s="99"/>
      <c r="E19" s="100"/>
      <c r="F19" s="99"/>
      <c r="G19" s="100"/>
      <c r="H19" s="99"/>
      <c r="I19" s="100"/>
      <c r="J19" s="5"/>
    </row>
    <row r="20" spans="1:10" ht="20.100000000000001" customHeight="1">
      <c r="A20" s="5"/>
      <c r="B20" s="5"/>
      <c r="C20" s="5"/>
      <c r="D20" s="99"/>
      <c r="E20" s="100"/>
      <c r="F20" s="99"/>
      <c r="G20" s="100"/>
      <c r="H20" s="99"/>
      <c r="I20" s="100"/>
      <c r="J20" s="5"/>
    </row>
    <row r="21" spans="1:10" ht="20.100000000000001" customHeight="1">
      <c r="A21" s="5"/>
      <c r="B21" s="5"/>
      <c r="C21" s="5"/>
      <c r="D21" s="99"/>
      <c r="E21" s="100"/>
      <c r="F21" s="99"/>
      <c r="G21" s="100"/>
      <c r="H21" s="99"/>
      <c r="I21" s="100"/>
      <c r="J21" s="5"/>
    </row>
    <row r="22" spans="1:10" ht="20.100000000000001" customHeight="1">
      <c r="A22" s="5"/>
      <c r="B22" s="5"/>
      <c r="C22" s="5"/>
      <c r="D22" s="99"/>
      <c r="E22" s="100"/>
      <c r="F22" s="99"/>
      <c r="G22" s="100"/>
      <c r="H22" s="99"/>
      <c r="I22" s="100"/>
      <c r="J22" s="5"/>
    </row>
    <row r="23" spans="1:10" ht="20.100000000000001" customHeight="1">
      <c r="A23" s="5"/>
      <c r="B23" s="20"/>
      <c r="C23" s="20"/>
      <c r="D23" s="99"/>
      <c r="E23" s="100"/>
      <c r="F23" s="99"/>
      <c r="G23" s="100"/>
      <c r="H23" s="99"/>
      <c r="I23" s="100"/>
      <c r="J23" s="5"/>
    </row>
    <row r="24" spans="1:10" ht="20.100000000000001" customHeight="1">
      <c r="A24" s="5"/>
      <c r="B24" s="20"/>
      <c r="C24" s="20"/>
      <c r="D24" s="99"/>
      <c r="E24" s="100"/>
      <c r="F24" s="99"/>
      <c r="G24" s="100"/>
      <c r="H24" s="99"/>
      <c r="I24" s="100"/>
      <c r="J24" s="5"/>
    </row>
    <row r="25" spans="1:10" ht="20.100000000000001" customHeight="1">
      <c r="A25" s="5"/>
      <c r="B25" s="20"/>
      <c r="C25" s="20"/>
      <c r="D25" s="99"/>
      <c r="E25" s="100"/>
      <c r="F25" s="99"/>
      <c r="G25" s="100"/>
      <c r="H25" s="99"/>
      <c r="I25" s="100"/>
      <c r="J25" s="5"/>
    </row>
    <row r="26" spans="1:10" ht="20.100000000000001" customHeight="1">
      <c r="A26" s="5"/>
      <c r="B26" s="20"/>
      <c r="C26" s="20"/>
      <c r="D26" s="99"/>
      <c r="E26" s="100"/>
      <c r="F26" s="99"/>
      <c r="G26" s="100"/>
      <c r="H26" s="99"/>
      <c r="I26" s="100"/>
      <c r="J26" s="5"/>
    </row>
    <row r="27" spans="1:10" ht="20.100000000000001" customHeight="1">
      <c r="A27" s="5"/>
      <c r="B27" s="20"/>
      <c r="C27" s="20"/>
      <c r="D27" s="99"/>
      <c r="E27" s="100"/>
      <c r="F27" s="99"/>
      <c r="G27" s="100"/>
      <c r="H27" s="99"/>
      <c r="I27" s="100"/>
      <c r="J27" s="5"/>
    </row>
    <row r="28" spans="1:10" ht="20.100000000000001" customHeight="1">
      <c r="A28" s="5"/>
      <c r="B28" s="20"/>
      <c r="C28" s="20"/>
      <c r="D28" s="99"/>
      <c r="E28" s="100"/>
      <c r="F28" s="99"/>
      <c r="G28" s="100"/>
      <c r="H28" s="99"/>
      <c r="I28" s="100"/>
      <c r="J28" s="5"/>
    </row>
    <row r="29" spans="1:10" ht="20.100000000000001" customHeight="1">
      <c r="A29" s="5"/>
      <c r="B29" s="5"/>
      <c r="C29" s="5"/>
      <c r="D29" s="99"/>
      <c r="E29" s="100"/>
      <c r="F29" s="99"/>
      <c r="G29" s="100"/>
      <c r="H29" s="99"/>
      <c r="I29" s="100"/>
      <c r="J29" s="5"/>
    </row>
    <row r="30" spans="1:10" ht="20.100000000000001" customHeight="1">
      <c r="A30" s="5"/>
      <c r="B30" s="5"/>
      <c r="C30" s="5"/>
      <c r="D30" s="99"/>
      <c r="E30" s="100"/>
      <c r="F30" s="99"/>
      <c r="G30" s="100"/>
      <c r="H30" s="99"/>
      <c r="I30" s="100"/>
      <c r="J30" s="5"/>
    </row>
    <row r="31" spans="1:10" ht="20.100000000000001" customHeight="1">
      <c r="A31" s="5"/>
      <c r="B31" s="5"/>
      <c r="C31" s="5"/>
      <c r="D31" s="99"/>
      <c r="E31" s="100"/>
      <c r="F31" s="99"/>
      <c r="G31" s="100"/>
      <c r="H31" s="99"/>
      <c r="I31" s="100"/>
      <c r="J31" s="5"/>
    </row>
    <row r="32" spans="1:10" ht="20.100000000000001" customHeight="1">
      <c r="A32" s="5"/>
      <c r="B32" s="5"/>
      <c r="C32" s="5"/>
      <c r="D32" s="99"/>
      <c r="E32" s="100"/>
      <c r="F32" s="99"/>
      <c r="G32" s="100"/>
      <c r="H32" s="99"/>
      <c r="I32" s="100"/>
      <c r="J32" s="5"/>
    </row>
    <row r="33" spans="1:10" ht="20.100000000000001" customHeight="1">
      <c r="A33" s="5"/>
      <c r="B33" s="5"/>
      <c r="C33" s="5"/>
      <c r="D33" s="99"/>
      <c r="E33" s="100"/>
      <c r="F33" s="99"/>
      <c r="G33" s="100"/>
      <c r="H33" s="99"/>
      <c r="I33" s="100"/>
      <c r="J33" s="5"/>
    </row>
    <row r="34" spans="1:10" ht="20.100000000000001" customHeight="1">
      <c r="A34" s="21"/>
      <c r="B34" s="5"/>
      <c r="C34" s="5"/>
      <c r="D34" s="99"/>
      <c r="E34" s="100"/>
      <c r="F34" s="99">
        <f>SUM(F16:F33)</f>
        <v>4431818.1818181816</v>
      </c>
      <c r="G34" s="100"/>
      <c r="H34" s="99">
        <f>SUM(H16:H33)</f>
        <v>443181.81818181818</v>
      </c>
      <c r="I34" s="100"/>
      <c r="J34" s="5"/>
    </row>
    <row r="35" spans="1:10" ht="20.100000000000001" customHeight="1">
      <c r="A35" s="22" t="s">
        <v>20</v>
      </c>
      <c r="B35" s="5"/>
      <c r="C35" s="5"/>
      <c r="D35" s="99"/>
      <c r="E35" s="100"/>
      <c r="F35" s="101">
        <f>F34+H34</f>
        <v>4875000</v>
      </c>
      <c r="G35" s="102"/>
      <c r="H35" s="102"/>
      <c r="I35" s="103"/>
      <c r="J35" s="5"/>
    </row>
    <row r="36" spans="1:10" ht="20.100000000000001" customHeight="1"/>
    <row r="37" spans="1:10" ht="20.100000000000001" customHeight="1"/>
    <row r="38" spans="1:10" ht="18" customHeight="1"/>
    <row r="39" spans="1:10" ht="18" customHeight="1"/>
    <row r="40" spans="1:10" ht="18" customHeight="1"/>
    <row r="45" spans="1:10">
      <c r="E45" s="23"/>
      <c r="F45" s="23"/>
    </row>
    <row r="48" spans="1:10" ht="18.75" customHeight="1">
      <c r="E48" s="24"/>
    </row>
    <row r="49" spans="5:5" ht="7.5" customHeight="1">
      <c r="E49" s="25"/>
    </row>
    <row r="50" spans="5:5" ht="12" customHeight="1">
      <c r="E50" s="25"/>
    </row>
    <row r="51" spans="5:5">
      <c r="E51" s="25"/>
    </row>
    <row r="52" spans="5:5">
      <c r="E52" s="26"/>
    </row>
  </sheetData>
  <mergeCells count="69">
    <mergeCell ref="G12:J12"/>
    <mergeCell ref="A1:J1"/>
    <mergeCell ref="E8:E11"/>
    <mergeCell ref="G8:J8"/>
    <mergeCell ref="G9:H9"/>
    <mergeCell ref="G11:H11"/>
    <mergeCell ref="B14:J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5:E35"/>
    <mergeCell ref="F35:I35"/>
    <mergeCell ref="D33:E33"/>
    <mergeCell ref="F33:G33"/>
    <mergeCell ref="H33:I33"/>
    <mergeCell ref="D34:E34"/>
    <mergeCell ref="F34:G34"/>
    <mergeCell ref="H34:I34"/>
  </mergeCells>
  <phoneticPr fontId="3" type="noConversion"/>
  <dataValidations count="1">
    <dataValidation type="list" allowBlank="1" showInputMessage="1" showErrorMessage="1" sqref="A1:J1" xr:uid="{00000000-0002-0000-0100-000000000000}">
      <formula1>"거 래 명 세 서,견  적  서"</formula1>
    </dataValidation>
  </dataValidations>
  <pageMargins left="0.75" right="0.64" top="0.53" bottom="0.86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"/>
  <sheetViews>
    <sheetView zoomScale="110" zoomScaleNormal="110" workbookViewId="0">
      <selection sqref="A1:J1"/>
    </sheetView>
  </sheetViews>
  <sheetFormatPr defaultRowHeight="13.5"/>
  <cols>
    <col min="1" max="1" width="23.44140625" style="2" customWidth="1"/>
    <col min="2" max="2" width="6.21875" style="2" customWidth="1"/>
    <col min="3" max="3" width="5.77734375" style="2" customWidth="1"/>
    <col min="4" max="4" width="5.44140625" style="2" customWidth="1"/>
    <col min="5" max="5" width="3.21875" style="2" customWidth="1"/>
    <col min="6" max="6" width="6.6640625" style="2" customWidth="1"/>
    <col min="7" max="7" width="5.44140625" style="2" customWidth="1"/>
    <col min="8" max="8" width="5.33203125" style="2" customWidth="1"/>
    <col min="9" max="9" width="4.88671875" style="2" customWidth="1"/>
    <col min="10" max="10" width="6.33203125" style="2" customWidth="1"/>
    <col min="11" max="11" width="2.77734375" style="2" customWidth="1"/>
    <col min="12" max="12" width="8.88671875" style="2"/>
    <col min="13" max="13" width="15.88671875" style="2" customWidth="1"/>
    <col min="14" max="15" width="10.21875" style="2" customWidth="1"/>
    <col min="16" max="16" width="8.88671875" style="2"/>
    <col min="17" max="17" width="10.33203125" style="2" customWidth="1"/>
    <col min="18" max="18" width="8.88671875" style="2"/>
    <col min="19" max="19" width="15.5546875" style="2" customWidth="1"/>
    <col min="20" max="20" width="10.21875" style="2" customWidth="1"/>
    <col min="21" max="21" width="11" style="2" customWidth="1"/>
    <col min="22" max="257" width="8.88671875" style="2"/>
    <col min="258" max="258" width="23.44140625" style="2" customWidth="1"/>
    <col min="259" max="259" width="6.21875" style="2" customWidth="1"/>
    <col min="260" max="260" width="5.77734375" style="2" customWidth="1"/>
    <col min="261" max="261" width="5.44140625" style="2" customWidth="1"/>
    <col min="262" max="262" width="3.21875" style="2" customWidth="1"/>
    <col min="263" max="263" width="6.6640625" style="2" customWidth="1"/>
    <col min="264" max="264" width="5.44140625" style="2" customWidth="1"/>
    <col min="265" max="265" width="5.33203125" style="2" customWidth="1"/>
    <col min="266" max="266" width="4.88671875" style="2" customWidth="1"/>
    <col min="267" max="267" width="6.33203125" style="2" customWidth="1"/>
    <col min="268" max="268" width="2.77734375" style="2" customWidth="1"/>
    <col min="269" max="513" width="8.88671875" style="2"/>
    <col min="514" max="514" width="23.44140625" style="2" customWidth="1"/>
    <col min="515" max="515" width="6.21875" style="2" customWidth="1"/>
    <col min="516" max="516" width="5.77734375" style="2" customWidth="1"/>
    <col min="517" max="517" width="5.44140625" style="2" customWidth="1"/>
    <col min="518" max="518" width="3.21875" style="2" customWidth="1"/>
    <col min="519" max="519" width="6.6640625" style="2" customWidth="1"/>
    <col min="520" max="520" width="5.44140625" style="2" customWidth="1"/>
    <col min="521" max="521" width="5.33203125" style="2" customWidth="1"/>
    <col min="522" max="522" width="4.88671875" style="2" customWidth="1"/>
    <col min="523" max="523" width="6.33203125" style="2" customWidth="1"/>
    <col min="524" max="524" width="2.77734375" style="2" customWidth="1"/>
    <col min="525" max="769" width="8.88671875" style="2"/>
    <col min="770" max="770" width="23.44140625" style="2" customWidth="1"/>
    <col min="771" max="771" width="6.21875" style="2" customWidth="1"/>
    <col min="772" max="772" width="5.77734375" style="2" customWidth="1"/>
    <col min="773" max="773" width="5.44140625" style="2" customWidth="1"/>
    <col min="774" max="774" width="3.21875" style="2" customWidth="1"/>
    <col min="775" max="775" width="6.6640625" style="2" customWidth="1"/>
    <col min="776" max="776" width="5.44140625" style="2" customWidth="1"/>
    <col min="777" max="777" width="5.33203125" style="2" customWidth="1"/>
    <col min="778" max="778" width="4.88671875" style="2" customWidth="1"/>
    <col min="779" max="779" width="6.33203125" style="2" customWidth="1"/>
    <col min="780" max="780" width="2.77734375" style="2" customWidth="1"/>
    <col min="781" max="1025" width="8.88671875" style="2"/>
    <col min="1026" max="1026" width="23.44140625" style="2" customWidth="1"/>
    <col min="1027" max="1027" width="6.21875" style="2" customWidth="1"/>
    <col min="1028" max="1028" width="5.77734375" style="2" customWidth="1"/>
    <col min="1029" max="1029" width="5.44140625" style="2" customWidth="1"/>
    <col min="1030" max="1030" width="3.21875" style="2" customWidth="1"/>
    <col min="1031" max="1031" width="6.6640625" style="2" customWidth="1"/>
    <col min="1032" max="1032" width="5.44140625" style="2" customWidth="1"/>
    <col min="1033" max="1033" width="5.33203125" style="2" customWidth="1"/>
    <col min="1034" max="1034" width="4.88671875" style="2" customWidth="1"/>
    <col min="1035" max="1035" width="6.33203125" style="2" customWidth="1"/>
    <col min="1036" max="1036" width="2.77734375" style="2" customWidth="1"/>
    <col min="1037" max="1281" width="8.88671875" style="2"/>
    <col min="1282" max="1282" width="23.44140625" style="2" customWidth="1"/>
    <col min="1283" max="1283" width="6.21875" style="2" customWidth="1"/>
    <col min="1284" max="1284" width="5.77734375" style="2" customWidth="1"/>
    <col min="1285" max="1285" width="5.44140625" style="2" customWidth="1"/>
    <col min="1286" max="1286" width="3.21875" style="2" customWidth="1"/>
    <col min="1287" max="1287" width="6.6640625" style="2" customWidth="1"/>
    <col min="1288" max="1288" width="5.44140625" style="2" customWidth="1"/>
    <col min="1289" max="1289" width="5.33203125" style="2" customWidth="1"/>
    <col min="1290" max="1290" width="4.88671875" style="2" customWidth="1"/>
    <col min="1291" max="1291" width="6.33203125" style="2" customWidth="1"/>
    <col min="1292" max="1292" width="2.77734375" style="2" customWidth="1"/>
    <col min="1293" max="1537" width="8.88671875" style="2"/>
    <col min="1538" max="1538" width="23.44140625" style="2" customWidth="1"/>
    <col min="1539" max="1539" width="6.21875" style="2" customWidth="1"/>
    <col min="1540" max="1540" width="5.77734375" style="2" customWidth="1"/>
    <col min="1541" max="1541" width="5.44140625" style="2" customWidth="1"/>
    <col min="1542" max="1542" width="3.21875" style="2" customWidth="1"/>
    <col min="1543" max="1543" width="6.6640625" style="2" customWidth="1"/>
    <col min="1544" max="1544" width="5.44140625" style="2" customWidth="1"/>
    <col min="1545" max="1545" width="5.33203125" style="2" customWidth="1"/>
    <col min="1546" max="1546" width="4.88671875" style="2" customWidth="1"/>
    <col min="1547" max="1547" width="6.33203125" style="2" customWidth="1"/>
    <col min="1548" max="1548" width="2.77734375" style="2" customWidth="1"/>
    <col min="1549" max="1793" width="8.88671875" style="2"/>
    <col min="1794" max="1794" width="23.44140625" style="2" customWidth="1"/>
    <col min="1795" max="1795" width="6.21875" style="2" customWidth="1"/>
    <col min="1796" max="1796" width="5.77734375" style="2" customWidth="1"/>
    <col min="1797" max="1797" width="5.44140625" style="2" customWidth="1"/>
    <col min="1798" max="1798" width="3.21875" style="2" customWidth="1"/>
    <col min="1799" max="1799" width="6.6640625" style="2" customWidth="1"/>
    <col min="1800" max="1800" width="5.44140625" style="2" customWidth="1"/>
    <col min="1801" max="1801" width="5.33203125" style="2" customWidth="1"/>
    <col min="1802" max="1802" width="4.88671875" style="2" customWidth="1"/>
    <col min="1803" max="1803" width="6.33203125" style="2" customWidth="1"/>
    <col min="1804" max="1804" width="2.77734375" style="2" customWidth="1"/>
    <col min="1805" max="2049" width="8.88671875" style="2"/>
    <col min="2050" max="2050" width="23.44140625" style="2" customWidth="1"/>
    <col min="2051" max="2051" width="6.21875" style="2" customWidth="1"/>
    <col min="2052" max="2052" width="5.77734375" style="2" customWidth="1"/>
    <col min="2053" max="2053" width="5.44140625" style="2" customWidth="1"/>
    <col min="2054" max="2054" width="3.21875" style="2" customWidth="1"/>
    <col min="2055" max="2055" width="6.6640625" style="2" customWidth="1"/>
    <col min="2056" max="2056" width="5.44140625" style="2" customWidth="1"/>
    <col min="2057" max="2057" width="5.33203125" style="2" customWidth="1"/>
    <col min="2058" max="2058" width="4.88671875" style="2" customWidth="1"/>
    <col min="2059" max="2059" width="6.33203125" style="2" customWidth="1"/>
    <col min="2060" max="2060" width="2.77734375" style="2" customWidth="1"/>
    <col min="2061" max="2305" width="8.88671875" style="2"/>
    <col min="2306" max="2306" width="23.44140625" style="2" customWidth="1"/>
    <col min="2307" max="2307" width="6.21875" style="2" customWidth="1"/>
    <col min="2308" max="2308" width="5.77734375" style="2" customWidth="1"/>
    <col min="2309" max="2309" width="5.44140625" style="2" customWidth="1"/>
    <col min="2310" max="2310" width="3.21875" style="2" customWidth="1"/>
    <col min="2311" max="2311" width="6.6640625" style="2" customWidth="1"/>
    <col min="2312" max="2312" width="5.44140625" style="2" customWidth="1"/>
    <col min="2313" max="2313" width="5.33203125" style="2" customWidth="1"/>
    <col min="2314" max="2314" width="4.88671875" style="2" customWidth="1"/>
    <col min="2315" max="2315" width="6.33203125" style="2" customWidth="1"/>
    <col min="2316" max="2316" width="2.77734375" style="2" customWidth="1"/>
    <col min="2317" max="2561" width="8.88671875" style="2"/>
    <col min="2562" max="2562" width="23.44140625" style="2" customWidth="1"/>
    <col min="2563" max="2563" width="6.21875" style="2" customWidth="1"/>
    <col min="2564" max="2564" width="5.77734375" style="2" customWidth="1"/>
    <col min="2565" max="2565" width="5.44140625" style="2" customWidth="1"/>
    <col min="2566" max="2566" width="3.21875" style="2" customWidth="1"/>
    <col min="2567" max="2567" width="6.6640625" style="2" customWidth="1"/>
    <col min="2568" max="2568" width="5.44140625" style="2" customWidth="1"/>
    <col min="2569" max="2569" width="5.33203125" style="2" customWidth="1"/>
    <col min="2570" max="2570" width="4.88671875" style="2" customWidth="1"/>
    <col min="2571" max="2571" width="6.33203125" style="2" customWidth="1"/>
    <col min="2572" max="2572" width="2.77734375" style="2" customWidth="1"/>
    <col min="2573" max="2817" width="8.88671875" style="2"/>
    <col min="2818" max="2818" width="23.44140625" style="2" customWidth="1"/>
    <col min="2819" max="2819" width="6.21875" style="2" customWidth="1"/>
    <col min="2820" max="2820" width="5.77734375" style="2" customWidth="1"/>
    <col min="2821" max="2821" width="5.44140625" style="2" customWidth="1"/>
    <col min="2822" max="2822" width="3.21875" style="2" customWidth="1"/>
    <col min="2823" max="2823" width="6.6640625" style="2" customWidth="1"/>
    <col min="2824" max="2824" width="5.44140625" style="2" customWidth="1"/>
    <col min="2825" max="2825" width="5.33203125" style="2" customWidth="1"/>
    <col min="2826" max="2826" width="4.88671875" style="2" customWidth="1"/>
    <col min="2827" max="2827" width="6.33203125" style="2" customWidth="1"/>
    <col min="2828" max="2828" width="2.77734375" style="2" customWidth="1"/>
    <col min="2829" max="3073" width="8.88671875" style="2"/>
    <col min="3074" max="3074" width="23.44140625" style="2" customWidth="1"/>
    <col min="3075" max="3075" width="6.21875" style="2" customWidth="1"/>
    <col min="3076" max="3076" width="5.77734375" style="2" customWidth="1"/>
    <col min="3077" max="3077" width="5.44140625" style="2" customWidth="1"/>
    <col min="3078" max="3078" width="3.21875" style="2" customWidth="1"/>
    <col min="3079" max="3079" width="6.6640625" style="2" customWidth="1"/>
    <col min="3080" max="3080" width="5.44140625" style="2" customWidth="1"/>
    <col min="3081" max="3081" width="5.33203125" style="2" customWidth="1"/>
    <col min="3082" max="3082" width="4.88671875" style="2" customWidth="1"/>
    <col min="3083" max="3083" width="6.33203125" style="2" customWidth="1"/>
    <col min="3084" max="3084" width="2.77734375" style="2" customWidth="1"/>
    <col min="3085" max="3329" width="8.88671875" style="2"/>
    <col min="3330" max="3330" width="23.44140625" style="2" customWidth="1"/>
    <col min="3331" max="3331" width="6.21875" style="2" customWidth="1"/>
    <col min="3332" max="3332" width="5.77734375" style="2" customWidth="1"/>
    <col min="3333" max="3333" width="5.44140625" style="2" customWidth="1"/>
    <col min="3334" max="3334" width="3.21875" style="2" customWidth="1"/>
    <col min="3335" max="3335" width="6.6640625" style="2" customWidth="1"/>
    <col min="3336" max="3336" width="5.44140625" style="2" customWidth="1"/>
    <col min="3337" max="3337" width="5.33203125" style="2" customWidth="1"/>
    <col min="3338" max="3338" width="4.88671875" style="2" customWidth="1"/>
    <col min="3339" max="3339" width="6.33203125" style="2" customWidth="1"/>
    <col min="3340" max="3340" width="2.77734375" style="2" customWidth="1"/>
    <col min="3341" max="3585" width="8.88671875" style="2"/>
    <col min="3586" max="3586" width="23.44140625" style="2" customWidth="1"/>
    <col min="3587" max="3587" width="6.21875" style="2" customWidth="1"/>
    <col min="3588" max="3588" width="5.77734375" style="2" customWidth="1"/>
    <col min="3589" max="3589" width="5.44140625" style="2" customWidth="1"/>
    <col min="3590" max="3590" width="3.21875" style="2" customWidth="1"/>
    <col min="3591" max="3591" width="6.6640625" style="2" customWidth="1"/>
    <col min="3592" max="3592" width="5.44140625" style="2" customWidth="1"/>
    <col min="3593" max="3593" width="5.33203125" style="2" customWidth="1"/>
    <col min="3594" max="3594" width="4.88671875" style="2" customWidth="1"/>
    <col min="3595" max="3595" width="6.33203125" style="2" customWidth="1"/>
    <col min="3596" max="3596" width="2.77734375" style="2" customWidth="1"/>
    <col min="3597" max="3841" width="8.88671875" style="2"/>
    <col min="3842" max="3842" width="23.44140625" style="2" customWidth="1"/>
    <col min="3843" max="3843" width="6.21875" style="2" customWidth="1"/>
    <col min="3844" max="3844" width="5.77734375" style="2" customWidth="1"/>
    <col min="3845" max="3845" width="5.44140625" style="2" customWidth="1"/>
    <col min="3846" max="3846" width="3.21875" style="2" customWidth="1"/>
    <col min="3847" max="3847" width="6.6640625" style="2" customWidth="1"/>
    <col min="3848" max="3848" width="5.44140625" style="2" customWidth="1"/>
    <col min="3849" max="3849" width="5.33203125" style="2" customWidth="1"/>
    <col min="3850" max="3850" width="4.88671875" style="2" customWidth="1"/>
    <col min="3851" max="3851" width="6.33203125" style="2" customWidth="1"/>
    <col min="3852" max="3852" width="2.77734375" style="2" customWidth="1"/>
    <col min="3853" max="4097" width="8.88671875" style="2"/>
    <col min="4098" max="4098" width="23.44140625" style="2" customWidth="1"/>
    <col min="4099" max="4099" width="6.21875" style="2" customWidth="1"/>
    <col min="4100" max="4100" width="5.77734375" style="2" customWidth="1"/>
    <col min="4101" max="4101" width="5.44140625" style="2" customWidth="1"/>
    <col min="4102" max="4102" width="3.21875" style="2" customWidth="1"/>
    <col min="4103" max="4103" width="6.6640625" style="2" customWidth="1"/>
    <col min="4104" max="4104" width="5.44140625" style="2" customWidth="1"/>
    <col min="4105" max="4105" width="5.33203125" style="2" customWidth="1"/>
    <col min="4106" max="4106" width="4.88671875" style="2" customWidth="1"/>
    <col min="4107" max="4107" width="6.33203125" style="2" customWidth="1"/>
    <col min="4108" max="4108" width="2.77734375" style="2" customWidth="1"/>
    <col min="4109" max="4353" width="8.88671875" style="2"/>
    <col min="4354" max="4354" width="23.44140625" style="2" customWidth="1"/>
    <col min="4355" max="4355" width="6.21875" style="2" customWidth="1"/>
    <col min="4356" max="4356" width="5.77734375" style="2" customWidth="1"/>
    <col min="4357" max="4357" width="5.44140625" style="2" customWidth="1"/>
    <col min="4358" max="4358" width="3.21875" style="2" customWidth="1"/>
    <col min="4359" max="4359" width="6.6640625" style="2" customWidth="1"/>
    <col min="4360" max="4360" width="5.44140625" style="2" customWidth="1"/>
    <col min="4361" max="4361" width="5.33203125" style="2" customWidth="1"/>
    <col min="4362" max="4362" width="4.88671875" style="2" customWidth="1"/>
    <col min="4363" max="4363" width="6.33203125" style="2" customWidth="1"/>
    <col min="4364" max="4364" width="2.77734375" style="2" customWidth="1"/>
    <col min="4365" max="4609" width="8.88671875" style="2"/>
    <col min="4610" max="4610" width="23.44140625" style="2" customWidth="1"/>
    <col min="4611" max="4611" width="6.21875" style="2" customWidth="1"/>
    <col min="4612" max="4612" width="5.77734375" style="2" customWidth="1"/>
    <col min="4613" max="4613" width="5.44140625" style="2" customWidth="1"/>
    <col min="4614" max="4614" width="3.21875" style="2" customWidth="1"/>
    <col min="4615" max="4615" width="6.6640625" style="2" customWidth="1"/>
    <col min="4616" max="4616" width="5.44140625" style="2" customWidth="1"/>
    <col min="4617" max="4617" width="5.33203125" style="2" customWidth="1"/>
    <col min="4618" max="4618" width="4.88671875" style="2" customWidth="1"/>
    <col min="4619" max="4619" width="6.33203125" style="2" customWidth="1"/>
    <col min="4620" max="4620" width="2.77734375" style="2" customWidth="1"/>
    <col min="4621" max="4865" width="8.88671875" style="2"/>
    <col min="4866" max="4866" width="23.44140625" style="2" customWidth="1"/>
    <col min="4867" max="4867" width="6.21875" style="2" customWidth="1"/>
    <col min="4868" max="4868" width="5.77734375" style="2" customWidth="1"/>
    <col min="4869" max="4869" width="5.44140625" style="2" customWidth="1"/>
    <col min="4870" max="4870" width="3.21875" style="2" customWidth="1"/>
    <col min="4871" max="4871" width="6.6640625" style="2" customWidth="1"/>
    <col min="4872" max="4872" width="5.44140625" style="2" customWidth="1"/>
    <col min="4873" max="4873" width="5.33203125" style="2" customWidth="1"/>
    <col min="4874" max="4874" width="4.88671875" style="2" customWidth="1"/>
    <col min="4875" max="4875" width="6.33203125" style="2" customWidth="1"/>
    <col min="4876" max="4876" width="2.77734375" style="2" customWidth="1"/>
    <col min="4877" max="5121" width="8.88671875" style="2"/>
    <col min="5122" max="5122" width="23.44140625" style="2" customWidth="1"/>
    <col min="5123" max="5123" width="6.21875" style="2" customWidth="1"/>
    <col min="5124" max="5124" width="5.77734375" style="2" customWidth="1"/>
    <col min="5125" max="5125" width="5.44140625" style="2" customWidth="1"/>
    <col min="5126" max="5126" width="3.21875" style="2" customWidth="1"/>
    <col min="5127" max="5127" width="6.6640625" style="2" customWidth="1"/>
    <col min="5128" max="5128" width="5.44140625" style="2" customWidth="1"/>
    <col min="5129" max="5129" width="5.33203125" style="2" customWidth="1"/>
    <col min="5130" max="5130" width="4.88671875" style="2" customWidth="1"/>
    <col min="5131" max="5131" width="6.33203125" style="2" customWidth="1"/>
    <col min="5132" max="5132" width="2.77734375" style="2" customWidth="1"/>
    <col min="5133" max="5377" width="8.88671875" style="2"/>
    <col min="5378" max="5378" width="23.44140625" style="2" customWidth="1"/>
    <col min="5379" max="5379" width="6.21875" style="2" customWidth="1"/>
    <col min="5380" max="5380" width="5.77734375" style="2" customWidth="1"/>
    <col min="5381" max="5381" width="5.44140625" style="2" customWidth="1"/>
    <col min="5382" max="5382" width="3.21875" style="2" customWidth="1"/>
    <col min="5383" max="5383" width="6.6640625" style="2" customWidth="1"/>
    <col min="5384" max="5384" width="5.44140625" style="2" customWidth="1"/>
    <col min="5385" max="5385" width="5.33203125" style="2" customWidth="1"/>
    <col min="5386" max="5386" width="4.88671875" style="2" customWidth="1"/>
    <col min="5387" max="5387" width="6.33203125" style="2" customWidth="1"/>
    <col min="5388" max="5388" width="2.77734375" style="2" customWidth="1"/>
    <col min="5389" max="5633" width="8.88671875" style="2"/>
    <col min="5634" max="5634" width="23.44140625" style="2" customWidth="1"/>
    <col min="5635" max="5635" width="6.21875" style="2" customWidth="1"/>
    <col min="5636" max="5636" width="5.77734375" style="2" customWidth="1"/>
    <col min="5637" max="5637" width="5.44140625" style="2" customWidth="1"/>
    <col min="5638" max="5638" width="3.21875" style="2" customWidth="1"/>
    <col min="5639" max="5639" width="6.6640625" style="2" customWidth="1"/>
    <col min="5640" max="5640" width="5.44140625" style="2" customWidth="1"/>
    <col min="5641" max="5641" width="5.33203125" style="2" customWidth="1"/>
    <col min="5642" max="5642" width="4.88671875" style="2" customWidth="1"/>
    <col min="5643" max="5643" width="6.33203125" style="2" customWidth="1"/>
    <col min="5644" max="5644" width="2.77734375" style="2" customWidth="1"/>
    <col min="5645" max="5889" width="8.88671875" style="2"/>
    <col min="5890" max="5890" width="23.44140625" style="2" customWidth="1"/>
    <col min="5891" max="5891" width="6.21875" style="2" customWidth="1"/>
    <col min="5892" max="5892" width="5.77734375" style="2" customWidth="1"/>
    <col min="5893" max="5893" width="5.44140625" style="2" customWidth="1"/>
    <col min="5894" max="5894" width="3.21875" style="2" customWidth="1"/>
    <col min="5895" max="5895" width="6.6640625" style="2" customWidth="1"/>
    <col min="5896" max="5896" width="5.44140625" style="2" customWidth="1"/>
    <col min="5897" max="5897" width="5.33203125" style="2" customWidth="1"/>
    <col min="5898" max="5898" width="4.88671875" style="2" customWidth="1"/>
    <col min="5899" max="5899" width="6.33203125" style="2" customWidth="1"/>
    <col min="5900" max="5900" width="2.77734375" style="2" customWidth="1"/>
    <col min="5901" max="6145" width="8.88671875" style="2"/>
    <col min="6146" max="6146" width="23.44140625" style="2" customWidth="1"/>
    <col min="6147" max="6147" width="6.21875" style="2" customWidth="1"/>
    <col min="6148" max="6148" width="5.77734375" style="2" customWidth="1"/>
    <col min="6149" max="6149" width="5.44140625" style="2" customWidth="1"/>
    <col min="6150" max="6150" width="3.21875" style="2" customWidth="1"/>
    <col min="6151" max="6151" width="6.6640625" style="2" customWidth="1"/>
    <col min="6152" max="6152" width="5.44140625" style="2" customWidth="1"/>
    <col min="6153" max="6153" width="5.33203125" style="2" customWidth="1"/>
    <col min="6154" max="6154" width="4.88671875" style="2" customWidth="1"/>
    <col min="6155" max="6155" width="6.33203125" style="2" customWidth="1"/>
    <col min="6156" max="6156" width="2.77734375" style="2" customWidth="1"/>
    <col min="6157" max="6401" width="8.88671875" style="2"/>
    <col min="6402" max="6402" width="23.44140625" style="2" customWidth="1"/>
    <col min="6403" max="6403" width="6.21875" style="2" customWidth="1"/>
    <col min="6404" max="6404" width="5.77734375" style="2" customWidth="1"/>
    <col min="6405" max="6405" width="5.44140625" style="2" customWidth="1"/>
    <col min="6406" max="6406" width="3.21875" style="2" customWidth="1"/>
    <col min="6407" max="6407" width="6.6640625" style="2" customWidth="1"/>
    <col min="6408" max="6408" width="5.44140625" style="2" customWidth="1"/>
    <col min="6409" max="6409" width="5.33203125" style="2" customWidth="1"/>
    <col min="6410" max="6410" width="4.88671875" style="2" customWidth="1"/>
    <col min="6411" max="6411" width="6.33203125" style="2" customWidth="1"/>
    <col min="6412" max="6412" width="2.77734375" style="2" customWidth="1"/>
    <col min="6413" max="6657" width="8.88671875" style="2"/>
    <col min="6658" max="6658" width="23.44140625" style="2" customWidth="1"/>
    <col min="6659" max="6659" width="6.21875" style="2" customWidth="1"/>
    <col min="6660" max="6660" width="5.77734375" style="2" customWidth="1"/>
    <col min="6661" max="6661" width="5.44140625" style="2" customWidth="1"/>
    <col min="6662" max="6662" width="3.21875" style="2" customWidth="1"/>
    <col min="6663" max="6663" width="6.6640625" style="2" customWidth="1"/>
    <col min="6664" max="6664" width="5.44140625" style="2" customWidth="1"/>
    <col min="6665" max="6665" width="5.33203125" style="2" customWidth="1"/>
    <col min="6666" max="6666" width="4.88671875" style="2" customWidth="1"/>
    <col min="6667" max="6667" width="6.33203125" style="2" customWidth="1"/>
    <col min="6668" max="6668" width="2.77734375" style="2" customWidth="1"/>
    <col min="6669" max="6913" width="8.88671875" style="2"/>
    <col min="6914" max="6914" width="23.44140625" style="2" customWidth="1"/>
    <col min="6915" max="6915" width="6.21875" style="2" customWidth="1"/>
    <col min="6916" max="6916" width="5.77734375" style="2" customWidth="1"/>
    <col min="6917" max="6917" width="5.44140625" style="2" customWidth="1"/>
    <col min="6918" max="6918" width="3.21875" style="2" customWidth="1"/>
    <col min="6919" max="6919" width="6.6640625" style="2" customWidth="1"/>
    <col min="6920" max="6920" width="5.44140625" style="2" customWidth="1"/>
    <col min="6921" max="6921" width="5.33203125" style="2" customWidth="1"/>
    <col min="6922" max="6922" width="4.88671875" style="2" customWidth="1"/>
    <col min="6923" max="6923" width="6.33203125" style="2" customWidth="1"/>
    <col min="6924" max="6924" width="2.77734375" style="2" customWidth="1"/>
    <col min="6925" max="7169" width="8.88671875" style="2"/>
    <col min="7170" max="7170" width="23.44140625" style="2" customWidth="1"/>
    <col min="7171" max="7171" width="6.21875" style="2" customWidth="1"/>
    <col min="7172" max="7172" width="5.77734375" style="2" customWidth="1"/>
    <col min="7173" max="7173" width="5.44140625" style="2" customWidth="1"/>
    <col min="7174" max="7174" width="3.21875" style="2" customWidth="1"/>
    <col min="7175" max="7175" width="6.6640625" style="2" customWidth="1"/>
    <col min="7176" max="7176" width="5.44140625" style="2" customWidth="1"/>
    <col min="7177" max="7177" width="5.33203125" style="2" customWidth="1"/>
    <col min="7178" max="7178" width="4.88671875" style="2" customWidth="1"/>
    <col min="7179" max="7179" width="6.33203125" style="2" customWidth="1"/>
    <col min="7180" max="7180" width="2.77734375" style="2" customWidth="1"/>
    <col min="7181" max="7425" width="8.88671875" style="2"/>
    <col min="7426" max="7426" width="23.44140625" style="2" customWidth="1"/>
    <col min="7427" max="7427" width="6.21875" style="2" customWidth="1"/>
    <col min="7428" max="7428" width="5.77734375" style="2" customWidth="1"/>
    <col min="7429" max="7429" width="5.44140625" style="2" customWidth="1"/>
    <col min="7430" max="7430" width="3.21875" style="2" customWidth="1"/>
    <col min="7431" max="7431" width="6.6640625" style="2" customWidth="1"/>
    <col min="7432" max="7432" width="5.44140625" style="2" customWidth="1"/>
    <col min="7433" max="7433" width="5.33203125" style="2" customWidth="1"/>
    <col min="7434" max="7434" width="4.88671875" style="2" customWidth="1"/>
    <col min="7435" max="7435" width="6.33203125" style="2" customWidth="1"/>
    <col min="7436" max="7436" width="2.77734375" style="2" customWidth="1"/>
    <col min="7437" max="7681" width="8.88671875" style="2"/>
    <col min="7682" max="7682" width="23.44140625" style="2" customWidth="1"/>
    <col min="7683" max="7683" width="6.21875" style="2" customWidth="1"/>
    <col min="7684" max="7684" width="5.77734375" style="2" customWidth="1"/>
    <col min="7685" max="7685" width="5.44140625" style="2" customWidth="1"/>
    <col min="7686" max="7686" width="3.21875" style="2" customWidth="1"/>
    <col min="7687" max="7687" width="6.6640625" style="2" customWidth="1"/>
    <col min="7688" max="7688" width="5.44140625" style="2" customWidth="1"/>
    <col min="7689" max="7689" width="5.33203125" style="2" customWidth="1"/>
    <col min="7690" max="7690" width="4.88671875" style="2" customWidth="1"/>
    <col min="7691" max="7691" width="6.33203125" style="2" customWidth="1"/>
    <col min="7692" max="7692" width="2.77734375" style="2" customWidth="1"/>
    <col min="7693" max="7937" width="8.88671875" style="2"/>
    <col min="7938" max="7938" width="23.44140625" style="2" customWidth="1"/>
    <col min="7939" max="7939" width="6.21875" style="2" customWidth="1"/>
    <col min="7940" max="7940" width="5.77734375" style="2" customWidth="1"/>
    <col min="7941" max="7941" width="5.44140625" style="2" customWidth="1"/>
    <col min="7942" max="7942" width="3.21875" style="2" customWidth="1"/>
    <col min="7943" max="7943" width="6.6640625" style="2" customWidth="1"/>
    <col min="7944" max="7944" width="5.44140625" style="2" customWidth="1"/>
    <col min="7945" max="7945" width="5.33203125" style="2" customWidth="1"/>
    <col min="7946" max="7946" width="4.88671875" style="2" customWidth="1"/>
    <col min="7947" max="7947" width="6.33203125" style="2" customWidth="1"/>
    <col min="7948" max="7948" width="2.77734375" style="2" customWidth="1"/>
    <col min="7949" max="8193" width="8.88671875" style="2"/>
    <col min="8194" max="8194" width="23.44140625" style="2" customWidth="1"/>
    <col min="8195" max="8195" width="6.21875" style="2" customWidth="1"/>
    <col min="8196" max="8196" width="5.77734375" style="2" customWidth="1"/>
    <col min="8197" max="8197" width="5.44140625" style="2" customWidth="1"/>
    <col min="8198" max="8198" width="3.21875" style="2" customWidth="1"/>
    <col min="8199" max="8199" width="6.6640625" style="2" customWidth="1"/>
    <col min="8200" max="8200" width="5.44140625" style="2" customWidth="1"/>
    <col min="8201" max="8201" width="5.33203125" style="2" customWidth="1"/>
    <col min="8202" max="8202" width="4.88671875" style="2" customWidth="1"/>
    <col min="8203" max="8203" width="6.33203125" style="2" customWidth="1"/>
    <col min="8204" max="8204" width="2.77734375" style="2" customWidth="1"/>
    <col min="8205" max="8449" width="8.88671875" style="2"/>
    <col min="8450" max="8450" width="23.44140625" style="2" customWidth="1"/>
    <col min="8451" max="8451" width="6.21875" style="2" customWidth="1"/>
    <col min="8452" max="8452" width="5.77734375" style="2" customWidth="1"/>
    <col min="8453" max="8453" width="5.44140625" style="2" customWidth="1"/>
    <col min="8454" max="8454" width="3.21875" style="2" customWidth="1"/>
    <col min="8455" max="8455" width="6.6640625" style="2" customWidth="1"/>
    <col min="8456" max="8456" width="5.44140625" style="2" customWidth="1"/>
    <col min="8457" max="8457" width="5.33203125" style="2" customWidth="1"/>
    <col min="8458" max="8458" width="4.88671875" style="2" customWidth="1"/>
    <col min="8459" max="8459" width="6.33203125" style="2" customWidth="1"/>
    <col min="8460" max="8460" width="2.77734375" style="2" customWidth="1"/>
    <col min="8461" max="8705" width="8.88671875" style="2"/>
    <col min="8706" max="8706" width="23.44140625" style="2" customWidth="1"/>
    <col min="8707" max="8707" width="6.21875" style="2" customWidth="1"/>
    <col min="8708" max="8708" width="5.77734375" style="2" customWidth="1"/>
    <col min="8709" max="8709" width="5.44140625" style="2" customWidth="1"/>
    <col min="8710" max="8710" width="3.21875" style="2" customWidth="1"/>
    <col min="8711" max="8711" width="6.6640625" style="2" customWidth="1"/>
    <col min="8712" max="8712" width="5.44140625" style="2" customWidth="1"/>
    <col min="8713" max="8713" width="5.33203125" style="2" customWidth="1"/>
    <col min="8714" max="8714" width="4.88671875" style="2" customWidth="1"/>
    <col min="8715" max="8715" width="6.33203125" style="2" customWidth="1"/>
    <col min="8716" max="8716" width="2.77734375" style="2" customWidth="1"/>
    <col min="8717" max="8961" width="8.88671875" style="2"/>
    <col min="8962" max="8962" width="23.44140625" style="2" customWidth="1"/>
    <col min="8963" max="8963" width="6.21875" style="2" customWidth="1"/>
    <col min="8964" max="8964" width="5.77734375" style="2" customWidth="1"/>
    <col min="8965" max="8965" width="5.44140625" style="2" customWidth="1"/>
    <col min="8966" max="8966" width="3.21875" style="2" customWidth="1"/>
    <col min="8967" max="8967" width="6.6640625" style="2" customWidth="1"/>
    <col min="8968" max="8968" width="5.44140625" style="2" customWidth="1"/>
    <col min="8969" max="8969" width="5.33203125" style="2" customWidth="1"/>
    <col min="8970" max="8970" width="4.88671875" style="2" customWidth="1"/>
    <col min="8971" max="8971" width="6.33203125" style="2" customWidth="1"/>
    <col min="8972" max="8972" width="2.77734375" style="2" customWidth="1"/>
    <col min="8973" max="9217" width="8.88671875" style="2"/>
    <col min="9218" max="9218" width="23.44140625" style="2" customWidth="1"/>
    <col min="9219" max="9219" width="6.21875" style="2" customWidth="1"/>
    <col min="9220" max="9220" width="5.77734375" style="2" customWidth="1"/>
    <col min="9221" max="9221" width="5.44140625" style="2" customWidth="1"/>
    <col min="9222" max="9222" width="3.21875" style="2" customWidth="1"/>
    <col min="9223" max="9223" width="6.6640625" style="2" customWidth="1"/>
    <col min="9224" max="9224" width="5.44140625" style="2" customWidth="1"/>
    <col min="9225" max="9225" width="5.33203125" style="2" customWidth="1"/>
    <col min="9226" max="9226" width="4.88671875" style="2" customWidth="1"/>
    <col min="9227" max="9227" width="6.33203125" style="2" customWidth="1"/>
    <col min="9228" max="9228" width="2.77734375" style="2" customWidth="1"/>
    <col min="9229" max="9473" width="8.88671875" style="2"/>
    <col min="9474" max="9474" width="23.44140625" style="2" customWidth="1"/>
    <col min="9475" max="9475" width="6.21875" style="2" customWidth="1"/>
    <col min="9476" max="9476" width="5.77734375" style="2" customWidth="1"/>
    <col min="9477" max="9477" width="5.44140625" style="2" customWidth="1"/>
    <col min="9478" max="9478" width="3.21875" style="2" customWidth="1"/>
    <col min="9479" max="9479" width="6.6640625" style="2" customWidth="1"/>
    <col min="9480" max="9480" width="5.44140625" style="2" customWidth="1"/>
    <col min="9481" max="9481" width="5.33203125" style="2" customWidth="1"/>
    <col min="9482" max="9482" width="4.88671875" style="2" customWidth="1"/>
    <col min="9483" max="9483" width="6.33203125" style="2" customWidth="1"/>
    <col min="9484" max="9484" width="2.77734375" style="2" customWidth="1"/>
    <col min="9485" max="9729" width="8.88671875" style="2"/>
    <col min="9730" max="9730" width="23.44140625" style="2" customWidth="1"/>
    <col min="9731" max="9731" width="6.21875" style="2" customWidth="1"/>
    <col min="9732" max="9732" width="5.77734375" style="2" customWidth="1"/>
    <col min="9733" max="9733" width="5.44140625" style="2" customWidth="1"/>
    <col min="9734" max="9734" width="3.21875" style="2" customWidth="1"/>
    <col min="9735" max="9735" width="6.6640625" style="2" customWidth="1"/>
    <col min="9736" max="9736" width="5.44140625" style="2" customWidth="1"/>
    <col min="9737" max="9737" width="5.33203125" style="2" customWidth="1"/>
    <col min="9738" max="9738" width="4.88671875" style="2" customWidth="1"/>
    <col min="9739" max="9739" width="6.33203125" style="2" customWidth="1"/>
    <col min="9740" max="9740" width="2.77734375" style="2" customWidth="1"/>
    <col min="9741" max="9985" width="8.88671875" style="2"/>
    <col min="9986" max="9986" width="23.44140625" style="2" customWidth="1"/>
    <col min="9987" max="9987" width="6.21875" style="2" customWidth="1"/>
    <col min="9988" max="9988" width="5.77734375" style="2" customWidth="1"/>
    <col min="9989" max="9989" width="5.44140625" style="2" customWidth="1"/>
    <col min="9990" max="9990" width="3.21875" style="2" customWidth="1"/>
    <col min="9991" max="9991" width="6.6640625" style="2" customWidth="1"/>
    <col min="9992" max="9992" width="5.44140625" style="2" customWidth="1"/>
    <col min="9993" max="9993" width="5.33203125" style="2" customWidth="1"/>
    <col min="9994" max="9994" width="4.88671875" style="2" customWidth="1"/>
    <col min="9995" max="9995" width="6.33203125" style="2" customWidth="1"/>
    <col min="9996" max="9996" width="2.77734375" style="2" customWidth="1"/>
    <col min="9997" max="10241" width="8.88671875" style="2"/>
    <col min="10242" max="10242" width="23.44140625" style="2" customWidth="1"/>
    <col min="10243" max="10243" width="6.21875" style="2" customWidth="1"/>
    <col min="10244" max="10244" width="5.77734375" style="2" customWidth="1"/>
    <col min="10245" max="10245" width="5.44140625" style="2" customWidth="1"/>
    <col min="10246" max="10246" width="3.21875" style="2" customWidth="1"/>
    <col min="10247" max="10247" width="6.6640625" style="2" customWidth="1"/>
    <col min="10248" max="10248" width="5.44140625" style="2" customWidth="1"/>
    <col min="10249" max="10249" width="5.33203125" style="2" customWidth="1"/>
    <col min="10250" max="10250" width="4.88671875" style="2" customWidth="1"/>
    <col min="10251" max="10251" width="6.33203125" style="2" customWidth="1"/>
    <col min="10252" max="10252" width="2.77734375" style="2" customWidth="1"/>
    <col min="10253" max="10497" width="8.88671875" style="2"/>
    <col min="10498" max="10498" width="23.44140625" style="2" customWidth="1"/>
    <col min="10499" max="10499" width="6.21875" style="2" customWidth="1"/>
    <col min="10500" max="10500" width="5.77734375" style="2" customWidth="1"/>
    <col min="10501" max="10501" width="5.44140625" style="2" customWidth="1"/>
    <col min="10502" max="10502" width="3.21875" style="2" customWidth="1"/>
    <col min="10503" max="10503" width="6.6640625" style="2" customWidth="1"/>
    <col min="10504" max="10504" width="5.44140625" style="2" customWidth="1"/>
    <col min="10505" max="10505" width="5.33203125" style="2" customWidth="1"/>
    <col min="10506" max="10506" width="4.88671875" style="2" customWidth="1"/>
    <col min="10507" max="10507" width="6.33203125" style="2" customWidth="1"/>
    <col min="10508" max="10508" width="2.77734375" style="2" customWidth="1"/>
    <col min="10509" max="10753" width="8.88671875" style="2"/>
    <col min="10754" max="10754" width="23.44140625" style="2" customWidth="1"/>
    <col min="10755" max="10755" width="6.21875" style="2" customWidth="1"/>
    <col min="10756" max="10756" width="5.77734375" style="2" customWidth="1"/>
    <col min="10757" max="10757" width="5.44140625" style="2" customWidth="1"/>
    <col min="10758" max="10758" width="3.21875" style="2" customWidth="1"/>
    <col min="10759" max="10759" width="6.6640625" style="2" customWidth="1"/>
    <col min="10760" max="10760" width="5.44140625" style="2" customWidth="1"/>
    <col min="10761" max="10761" width="5.33203125" style="2" customWidth="1"/>
    <col min="10762" max="10762" width="4.88671875" style="2" customWidth="1"/>
    <col min="10763" max="10763" width="6.33203125" style="2" customWidth="1"/>
    <col min="10764" max="10764" width="2.77734375" style="2" customWidth="1"/>
    <col min="10765" max="11009" width="8.88671875" style="2"/>
    <col min="11010" max="11010" width="23.44140625" style="2" customWidth="1"/>
    <col min="11011" max="11011" width="6.21875" style="2" customWidth="1"/>
    <col min="11012" max="11012" width="5.77734375" style="2" customWidth="1"/>
    <col min="11013" max="11013" width="5.44140625" style="2" customWidth="1"/>
    <col min="11014" max="11014" width="3.21875" style="2" customWidth="1"/>
    <col min="11015" max="11015" width="6.6640625" style="2" customWidth="1"/>
    <col min="11016" max="11016" width="5.44140625" style="2" customWidth="1"/>
    <col min="11017" max="11017" width="5.33203125" style="2" customWidth="1"/>
    <col min="11018" max="11018" width="4.88671875" style="2" customWidth="1"/>
    <col min="11019" max="11019" width="6.33203125" style="2" customWidth="1"/>
    <col min="11020" max="11020" width="2.77734375" style="2" customWidth="1"/>
    <col min="11021" max="11265" width="8.88671875" style="2"/>
    <col min="11266" max="11266" width="23.44140625" style="2" customWidth="1"/>
    <col min="11267" max="11267" width="6.21875" style="2" customWidth="1"/>
    <col min="11268" max="11268" width="5.77734375" style="2" customWidth="1"/>
    <col min="11269" max="11269" width="5.44140625" style="2" customWidth="1"/>
    <col min="11270" max="11270" width="3.21875" style="2" customWidth="1"/>
    <col min="11271" max="11271" width="6.6640625" style="2" customWidth="1"/>
    <col min="11272" max="11272" width="5.44140625" style="2" customWidth="1"/>
    <col min="11273" max="11273" width="5.33203125" style="2" customWidth="1"/>
    <col min="11274" max="11274" width="4.88671875" style="2" customWidth="1"/>
    <col min="11275" max="11275" width="6.33203125" style="2" customWidth="1"/>
    <col min="11276" max="11276" width="2.77734375" style="2" customWidth="1"/>
    <col min="11277" max="11521" width="8.88671875" style="2"/>
    <col min="11522" max="11522" width="23.44140625" style="2" customWidth="1"/>
    <col min="11523" max="11523" width="6.21875" style="2" customWidth="1"/>
    <col min="11524" max="11524" width="5.77734375" style="2" customWidth="1"/>
    <col min="11525" max="11525" width="5.44140625" style="2" customWidth="1"/>
    <col min="11526" max="11526" width="3.21875" style="2" customWidth="1"/>
    <col min="11527" max="11527" width="6.6640625" style="2" customWidth="1"/>
    <col min="11528" max="11528" width="5.44140625" style="2" customWidth="1"/>
    <col min="11529" max="11529" width="5.33203125" style="2" customWidth="1"/>
    <col min="11530" max="11530" width="4.88671875" style="2" customWidth="1"/>
    <col min="11531" max="11531" width="6.33203125" style="2" customWidth="1"/>
    <col min="11532" max="11532" width="2.77734375" style="2" customWidth="1"/>
    <col min="11533" max="11777" width="8.88671875" style="2"/>
    <col min="11778" max="11778" width="23.44140625" style="2" customWidth="1"/>
    <col min="11779" max="11779" width="6.21875" style="2" customWidth="1"/>
    <col min="11780" max="11780" width="5.77734375" style="2" customWidth="1"/>
    <col min="11781" max="11781" width="5.44140625" style="2" customWidth="1"/>
    <col min="11782" max="11782" width="3.21875" style="2" customWidth="1"/>
    <col min="11783" max="11783" width="6.6640625" style="2" customWidth="1"/>
    <col min="11784" max="11784" width="5.44140625" style="2" customWidth="1"/>
    <col min="11785" max="11785" width="5.33203125" style="2" customWidth="1"/>
    <col min="11786" max="11786" width="4.88671875" style="2" customWidth="1"/>
    <col min="11787" max="11787" width="6.33203125" style="2" customWidth="1"/>
    <col min="11788" max="11788" width="2.77734375" style="2" customWidth="1"/>
    <col min="11789" max="12033" width="8.88671875" style="2"/>
    <col min="12034" max="12034" width="23.44140625" style="2" customWidth="1"/>
    <col min="12035" max="12035" width="6.21875" style="2" customWidth="1"/>
    <col min="12036" max="12036" width="5.77734375" style="2" customWidth="1"/>
    <col min="12037" max="12037" width="5.44140625" style="2" customWidth="1"/>
    <col min="12038" max="12038" width="3.21875" style="2" customWidth="1"/>
    <col min="12039" max="12039" width="6.6640625" style="2" customWidth="1"/>
    <col min="12040" max="12040" width="5.44140625" style="2" customWidth="1"/>
    <col min="12041" max="12041" width="5.33203125" style="2" customWidth="1"/>
    <col min="12042" max="12042" width="4.88671875" style="2" customWidth="1"/>
    <col min="12043" max="12043" width="6.33203125" style="2" customWidth="1"/>
    <col min="12044" max="12044" width="2.77734375" style="2" customWidth="1"/>
    <col min="12045" max="12289" width="8.88671875" style="2"/>
    <col min="12290" max="12290" width="23.44140625" style="2" customWidth="1"/>
    <col min="12291" max="12291" width="6.21875" style="2" customWidth="1"/>
    <col min="12292" max="12292" width="5.77734375" style="2" customWidth="1"/>
    <col min="12293" max="12293" width="5.44140625" style="2" customWidth="1"/>
    <col min="12294" max="12294" width="3.21875" style="2" customWidth="1"/>
    <col min="12295" max="12295" width="6.6640625" style="2" customWidth="1"/>
    <col min="12296" max="12296" width="5.44140625" style="2" customWidth="1"/>
    <col min="12297" max="12297" width="5.33203125" style="2" customWidth="1"/>
    <col min="12298" max="12298" width="4.88671875" style="2" customWidth="1"/>
    <col min="12299" max="12299" width="6.33203125" style="2" customWidth="1"/>
    <col min="12300" max="12300" width="2.77734375" style="2" customWidth="1"/>
    <col min="12301" max="12545" width="8.88671875" style="2"/>
    <col min="12546" max="12546" width="23.44140625" style="2" customWidth="1"/>
    <col min="12547" max="12547" width="6.21875" style="2" customWidth="1"/>
    <col min="12548" max="12548" width="5.77734375" style="2" customWidth="1"/>
    <col min="12549" max="12549" width="5.44140625" style="2" customWidth="1"/>
    <col min="12550" max="12550" width="3.21875" style="2" customWidth="1"/>
    <col min="12551" max="12551" width="6.6640625" style="2" customWidth="1"/>
    <col min="12552" max="12552" width="5.44140625" style="2" customWidth="1"/>
    <col min="12553" max="12553" width="5.33203125" style="2" customWidth="1"/>
    <col min="12554" max="12554" width="4.88671875" style="2" customWidth="1"/>
    <col min="12555" max="12555" width="6.33203125" style="2" customWidth="1"/>
    <col min="12556" max="12556" width="2.77734375" style="2" customWidth="1"/>
    <col min="12557" max="12801" width="8.88671875" style="2"/>
    <col min="12802" max="12802" width="23.44140625" style="2" customWidth="1"/>
    <col min="12803" max="12803" width="6.21875" style="2" customWidth="1"/>
    <col min="12804" max="12804" width="5.77734375" style="2" customWidth="1"/>
    <col min="12805" max="12805" width="5.44140625" style="2" customWidth="1"/>
    <col min="12806" max="12806" width="3.21875" style="2" customWidth="1"/>
    <col min="12807" max="12807" width="6.6640625" style="2" customWidth="1"/>
    <col min="12808" max="12808" width="5.44140625" style="2" customWidth="1"/>
    <col min="12809" max="12809" width="5.33203125" style="2" customWidth="1"/>
    <col min="12810" max="12810" width="4.88671875" style="2" customWidth="1"/>
    <col min="12811" max="12811" width="6.33203125" style="2" customWidth="1"/>
    <col min="12812" max="12812" width="2.77734375" style="2" customWidth="1"/>
    <col min="12813" max="13057" width="8.88671875" style="2"/>
    <col min="13058" max="13058" width="23.44140625" style="2" customWidth="1"/>
    <col min="13059" max="13059" width="6.21875" style="2" customWidth="1"/>
    <col min="13060" max="13060" width="5.77734375" style="2" customWidth="1"/>
    <col min="13061" max="13061" width="5.44140625" style="2" customWidth="1"/>
    <col min="13062" max="13062" width="3.21875" style="2" customWidth="1"/>
    <col min="13063" max="13063" width="6.6640625" style="2" customWidth="1"/>
    <col min="13064" max="13064" width="5.44140625" style="2" customWidth="1"/>
    <col min="13065" max="13065" width="5.33203125" style="2" customWidth="1"/>
    <col min="13066" max="13066" width="4.88671875" style="2" customWidth="1"/>
    <col min="13067" max="13067" width="6.33203125" style="2" customWidth="1"/>
    <col min="13068" max="13068" width="2.77734375" style="2" customWidth="1"/>
    <col min="13069" max="13313" width="8.88671875" style="2"/>
    <col min="13314" max="13314" width="23.44140625" style="2" customWidth="1"/>
    <col min="13315" max="13315" width="6.21875" style="2" customWidth="1"/>
    <col min="13316" max="13316" width="5.77734375" style="2" customWidth="1"/>
    <col min="13317" max="13317" width="5.44140625" style="2" customWidth="1"/>
    <col min="13318" max="13318" width="3.21875" style="2" customWidth="1"/>
    <col min="13319" max="13319" width="6.6640625" style="2" customWidth="1"/>
    <col min="13320" max="13320" width="5.44140625" style="2" customWidth="1"/>
    <col min="13321" max="13321" width="5.33203125" style="2" customWidth="1"/>
    <col min="13322" max="13322" width="4.88671875" style="2" customWidth="1"/>
    <col min="13323" max="13323" width="6.33203125" style="2" customWidth="1"/>
    <col min="13324" max="13324" width="2.77734375" style="2" customWidth="1"/>
    <col min="13325" max="13569" width="8.88671875" style="2"/>
    <col min="13570" max="13570" width="23.44140625" style="2" customWidth="1"/>
    <col min="13571" max="13571" width="6.21875" style="2" customWidth="1"/>
    <col min="13572" max="13572" width="5.77734375" style="2" customWidth="1"/>
    <col min="13573" max="13573" width="5.44140625" style="2" customWidth="1"/>
    <col min="13574" max="13574" width="3.21875" style="2" customWidth="1"/>
    <col min="13575" max="13575" width="6.6640625" style="2" customWidth="1"/>
    <col min="13576" max="13576" width="5.44140625" style="2" customWidth="1"/>
    <col min="13577" max="13577" width="5.33203125" style="2" customWidth="1"/>
    <col min="13578" max="13578" width="4.88671875" style="2" customWidth="1"/>
    <col min="13579" max="13579" width="6.33203125" style="2" customWidth="1"/>
    <col min="13580" max="13580" width="2.77734375" style="2" customWidth="1"/>
    <col min="13581" max="13825" width="8.88671875" style="2"/>
    <col min="13826" max="13826" width="23.44140625" style="2" customWidth="1"/>
    <col min="13827" max="13827" width="6.21875" style="2" customWidth="1"/>
    <col min="13828" max="13828" width="5.77734375" style="2" customWidth="1"/>
    <col min="13829" max="13829" width="5.44140625" style="2" customWidth="1"/>
    <col min="13830" max="13830" width="3.21875" style="2" customWidth="1"/>
    <col min="13831" max="13831" width="6.6640625" style="2" customWidth="1"/>
    <col min="13832" max="13832" width="5.44140625" style="2" customWidth="1"/>
    <col min="13833" max="13833" width="5.33203125" style="2" customWidth="1"/>
    <col min="13834" max="13834" width="4.88671875" style="2" customWidth="1"/>
    <col min="13835" max="13835" width="6.33203125" style="2" customWidth="1"/>
    <col min="13836" max="13836" width="2.77734375" style="2" customWidth="1"/>
    <col min="13837" max="14081" width="8.88671875" style="2"/>
    <col min="14082" max="14082" width="23.44140625" style="2" customWidth="1"/>
    <col min="14083" max="14083" width="6.21875" style="2" customWidth="1"/>
    <col min="14084" max="14084" width="5.77734375" style="2" customWidth="1"/>
    <col min="14085" max="14085" width="5.44140625" style="2" customWidth="1"/>
    <col min="14086" max="14086" width="3.21875" style="2" customWidth="1"/>
    <col min="14087" max="14087" width="6.6640625" style="2" customWidth="1"/>
    <col min="14088" max="14088" width="5.44140625" style="2" customWidth="1"/>
    <col min="14089" max="14089" width="5.33203125" style="2" customWidth="1"/>
    <col min="14090" max="14090" width="4.88671875" style="2" customWidth="1"/>
    <col min="14091" max="14091" width="6.33203125" style="2" customWidth="1"/>
    <col min="14092" max="14092" width="2.77734375" style="2" customWidth="1"/>
    <col min="14093" max="14337" width="8.88671875" style="2"/>
    <col min="14338" max="14338" width="23.44140625" style="2" customWidth="1"/>
    <col min="14339" max="14339" width="6.21875" style="2" customWidth="1"/>
    <col min="14340" max="14340" width="5.77734375" style="2" customWidth="1"/>
    <col min="14341" max="14341" width="5.44140625" style="2" customWidth="1"/>
    <col min="14342" max="14342" width="3.21875" style="2" customWidth="1"/>
    <col min="14343" max="14343" width="6.6640625" style="2" customWidth="1"/>
    <col min="14344" max="14344" width="5.44140625" style="2" customWidth="1"/>
    <col min="14345" max="14345" width="5.33203125" style="2" customWidth="1"/>
    <col min="14346" max="14346" width="4.88671875" style="2" customWidth="1"/>
    <col min="14347" max="14347" width="6.33203125" style="2" customWidth="1"/>
    <col min="14348" max="14348" width="2.77734375" style="2" customWidth="1"/>
    <col min="14349" max="14593" width="8.88671875" style="2"/>
    <col min="14594" max="14594" width="23.44140625" style="2" customWidth="1"/>
    <col min="14595" max="14595" width="6.21875" style="2" customWidth="1"/>
    <col min="14596" max="14596" width="5.77734375" style="2" customWidth="1"/>
    <col min="14597" max="14597" width="5.44140625" style="2" customWidth="1"/>
    <col min="14598" max="14598" width="3.21875" style="2" customWidth="1"/>
    <col min="14599" max="14599" width="6.6640625" style="2" customWidth="1"/>
    <col min="14600" max="14600" width="5.44140625" style="2" customWidth="1"/>
    <col min="14601" max="14601" width="5.33203125" style="2" customWidth="1"/>
    <col min="14602" max="14602" width="4.88671875" style="2" customWidth="1"/>
    <col min="14603" max="14603" width="6.33203125" style="2" customWidth="1"/>
    <col min="14604" max="14604" width="2.77734375" style="2" customWidth="1"/>
    <col min="14605" max="14849" width="8.88671875" style="2"/>
    <col min="14850" max="14850" width="23.44140625" style="2" customWidth="1"/>
    <col min="14851" max="14851" width="6.21875" style="2" customWidth="1"/>
    <col min="14852" max="14852" width="5.77734375" style="2" customWidth="1"/>
    <col min="14853" max="14853" width="5.44140625" style="2" customWidth="1"/>
    <col min="14854" max="14854" width="3.21875" style="2" customWidth="1"/>
    <col min="14855" max="14855" width="6.6640625" style="2" customWidth="1"/>
    <col min="14856" max="14856" width="5.44140625" style="2" customWidth="1"/>
    <col min="14857" max="14857" width="5.33203125" style="2" customWidth="1"/>
    <col min="14858" max="14858" width="4.88671875" style="2" customWidth="1"/>
    <col min="14859" max="14859" width="6.33203125" style="2" customWidth="1"/>
    <col min="14860" max="14860" width="2.77734375" style="2" customWidth="1"/>
    <col min="14861" max="15105" width="8.88671875" style="2"/>
    <col min="15106" max="15106" width="23.44140625" style="2" customWidth="1"/>
    <col min="15107" max="15107" width="6.21875" style="2" customWidth="1"/>
    <col min="15108" max="15108" width="5.77734375" style="2" customWidth="1"/>
    <col min="15109" max="15109" width="5.44140625" style="2" customWidth="1"/>
    <col min="15110" max="15110" width="3.21875" style="2" customWidth="1"/>
    <col min="15111" max="15111" width="6.6640625" style="2" customWidth="1"/>
    <col min="15112" max="15112" width="5.44140625" style="2" customWidth="1"/>
    <col min="15113" max="15113" width="5.33203125" style="2" customWidth="1"/>
    <col min="15114" max="15114" width="4.88671875" style="2" customWidth="1"/>
    <col min="15115" max="15115" width="6.33203125" style="2" customWidth="1"/>
    <col min="15116" max="15116" width="2.77734375" style="2" customWidth="1"/>
    <col min="15117" max="15361" width="8.88671875" style="2"/>
    <col min="15362" max="15362" width="23.44140625" style="2" customWidth="1"/>
    <col min="15363" max="15363" width="6.21875" style="2" customWidth="1"/>
    <col min="15364" max="15364" width="5.77734375" style="2" customWidth="1"/>
    <col min="15365" max="15365" width="5.44140625" style="2" customWidth="1"/>
    <col min="15366" max="15366" width="3.21875" style="2" customWidth="1"/>
    <col min="15367" max="15367" width="6.6640625" style="2" customWidth="1"/>
    <col min="15368" max="15368" width="5.44140625" style="2" customWidth="1"/>
    <col min="15369" max="15369" width="5.33203125" style="2" customWidth="1"/>
    <col min="15370" max="15370" width="4.88671875" style="2" customWidth="1"/>
    <col min="15371" max="15371" width="6.33203125" style="2" customWidth="1"/>
    <col min="15372" max="15372" width="2.77734375" style="2" customWidth="1"/>
    <col min="15373" max="15617" width="8.88671875" style="2"/>
    <col min="15618" max="15618" width="23.44140625" style="2" customWidth="1"/>
    <col min="15619" max="15619" width="6.21875" style="2" customWidth="1"/>
    <col min="15620" max="15620" width="5.77734375" style="2" customWidth="1"/>
    <col min="15621" max="15621" width="5.44140625" style="2" customWidth="1"/>
    <col min="15622" max="15622" width="3.21875" style="2" customWidth="1"/>
    <col min="15623" max="15623" width="6.6640625" style="2" customWidth="1"/>
    <col min="15624" max="15624" width="5.44140625" style="2" customWidth="1"/>
    <col min="15625" max="15625" width="5.33203125" style="2" customWidth="1"/>
    <col min="15626" max="15626" width="4.88671875" style="2" customWidth="1"/>
    <col min="15627" max="15627" width="6.33203125" style="2" customWidth="1"/>
    <col min="15628" max="15628" width="2.77734375" style="2" customWidth="1"/>
    <col min="15629" max="15873" width="8.88671875" style="2"/>
    <col min="15874" max="15874" width="23.44140625" style="2" customWidth="1"/>
    <col min="15875" max="15875" width="6.21875" style="2" customWidth="1"/>
    <col min="15876" max="15876" width="5.77734375" style="2" customWidth="1"/>
    <col min="15877" max="15877" width="5.44140625" style="2" customWidth="1"/>
    <col min="15878" max="15878" width="3.21875" style="2" customWidth="1"/>
    <col min="15879" max="15879" width="6.6640625" style="2" customWidth="1"/>
    <col min="15880" max="15880" width="5.44140625" style="2" customWidth="1"/>
    <col min="15881" max="15881" width="5.33203125" style="2" customWidth="1"/>
    <col min="15882" max="15882" width="4.88671875" style="2" customWidth="1"/>
    <col min="15883" max="15883" width="6.33203125" style="2" customWidth="1"/>
    <col min="15884" max="15884" width="2.77734375" style="2" customWidth="1"/>
    <col min="15885" max="16129" width="8.88671875" style="2"/>
    <col min="16130" max="16130" width="23.44140625" style="2" customWidth="1"/>
    <col min="16131" max="16131" width="6.21875" style="2" customWidth="1"/>
    <col min="16132" max="16132" width="5.77734375" style="2" customWidth="1"/>
    <col min="16133" max="16133" width="5.44140625" style="2" customWidth="1"/>
    <col min="16134" max="16134" width="3.21875" style="2" customWidth="1"/>
    <col min="16135" max="16135" width="6.6640625" style="2" customWidth="1"/>
    <col min="16136" max="16136" width="5.44140625" style="2" customWidth="1"/>
    <col min="16137" max="16137" width="5.33203125" style="2" customWidth="1"/>
    <col min="16138" max="16138" width="4.88671875" style="2" customWidth="1"/>
    <col min="16139" max="16139" width="6.33203125" style="2" customWidth="1"/>
    <col min="16140" max="16140" width="2.77734375" style="2" customWidth="1"/>
    <col min="16141" max="16384" width="8.88671875" style="2"/>
  </cols>
  <sheetData>
    <row r="1" spans="1:21" ht="27.75" customHeight="1">
      <c r="A1" s="110" t="s">
        <v>25</v>
      </c>
      <c r="B1" s="110"/>
      <c r="C1" s="110"/>
      <c r="D1" s="110"/>
      <c r="E1" s="110"/>
      <c r="F1" s="110"/>
      <c r="G1" s="110"/>
      <c r="H1" s="110"/>
      <c r="I1" s="110"/>
      <c r="J1" s="110"/>
      <c r="K1" s="1"/>
    </row>
    <row r="7" spans="1:21" ht="15.75" customHeight="1"/>
    <row r="8" spans="1:21" ht="35.25" customHeight="1">
      <c r="A8" s="3">
        <v>42613</v>
      </c>
      <c r="E8" s="111" t="s">
        <v>0</v>
      </c>
      <c r="F8" s="4" t="s">
        <v>1</v>
      </c>
      <c r="G8" s="107" t="s">
        <v>2</v>
      </c>
      <c r="H8" s="109"/>
      <c r="I8" s="109"/>
      <c r="J8" s="108"/>
    </row>
    <row r="9" spans="1:21" ht="17.25" customHeight="1">
      <c r="E9" s="112"/>
      <c r="F9" s="6" t="s">
        <v>3</v>
      </c>
      <c r="G9" s="107" t="s">
        <v>21</v>
      </c>
      <c r="H9" s="108"/>
      <c r="I9" s="7" t="s">
        <v>4</v>
      </c>
      <c r="J9" s="8" t="s">
        <v>5</v>
      </c>
    </row>
    <row r="10" spans="1:21" ht="34.5" customHeight="1">
      <c r="A10" s="9" t="s">
        <v>98</v>
      </c>
      <c r="B10" s="10" t="s">
        <v>6</v>
      </c>
      <c r="C10" s="11"/>
      <c r="E10" s="112"/>
      <c r="F10" s="4" t="s">
        <v>7</v>
      </c>
      <c r="G10" s="12" t="s">
        <v>42</v>
      </c>
      <c r="H10" s="13"/>
      <c r="I10" s="14"/>
      <c r="J10" s="8"/>
    </row>
    <row r="11" spans="1:21" ht="18" customHeight="1">
      <c r="E11" s="112"/>
      <c r="F11" s="4" t="s">
        <v>8</v>
      </c>
      <c r="G11" s="107" t="s">
        <v>22</v>
      </c>
      <c r="H11" s="108"/>
      <c r="I11" s="7" t="s">
        <v>9</v>
      </c>
      <c r="J11" s="15" t="s">
        <v>23</v>
      </c>
    </row>
    <row r="12" spans="1:21" ht="18.75" customHeight="1" thickBot="1">
      <c r="A12" s="16" t="s">
        <v>24</v>
      </c>
      <c r="E12" s="17"/>
      <c r="F12" s="4" t="s">
        <v>10</v>
      </c>
      <c r="G12" s="107" t="s">
        <v>11</v>
      </c>
      <c r="H12" s="109"/>
      <c r="I12" s="109"/>
      <c r="J12" s="108"/>
      <c r="M12" s="2" t="s">
        <v>103</v>
      </c>
      <c r="N12" s="2" t="s">
        <v>102</v>
      </c>
      <c r="O12" s="2" t="s">
        <v>102</v>
      </c>
    </row>
    <row r="13" spans="1:21" ht="21" customHeight="1" thickBot="1">
      <c r="M13" s="29" t="s">
        <v>27</v>
      </c>
      <c r="N13" s="48" t="s">
        <v>100</v>
      </c>
      <c r="O13" s="48" t="s">
        <v>101</v>
      </c>
      <c r="P13" s="30" t="s">
        <v>29</v>
      </c>
      <c r="Q13" s="31" t="s">
        <v>26</v>
      </c>
      <c r="R13" s="28"/>
      <c r="S13" s="29" t="s">
        <v>28</v>
      </c>
      <c r="T13" s="30" t="s">
        <v>29</v>
      </c>
      <c r="U13" s="31" t="s">
        <v>26</v>
      </c>
    </row>
    <row r="14" spans="1:21" ht="29.25" customHeight="1">
      <c r="A14" s="18" t="s">
        <v>12</v>
      </c>
      <c r="B14" s="104" t="s">
        <v>30</v>
      </c>
      <c r="C14" s="105"/>
      <c r="D14" s="105"/>
      <c r="E14" s="105"/>
      <c r="F14" s="105"/>
      <c r="G14" s="105"/>
      <c r="H14" s="105"/>
      <c r="I14" s="105"/>
      <c r="J14" s="106"/>
      <c r="M14" s="2">
        <v>19</v>
      </c>
      <c r="O14" s="2">
        <v>200</v>
      </c>
      <c r="P14" s="2">
        <f>M14*20+N14+O14+2000</f>
        <v>2580</v>
      </c>
      <c r="Q14" s="2">
        <f>P14*1.1</f>
        <v>2838.0000000000005</v>
      </c>
      <c r="S14" s="2">
        <v>77</v>
      </c>
      <c r="T14" s="2">
        <f>(S14*40+4000)</f>
        <v>7080</v>
      </c>
      <c r="U14" s="2">
        <f>T14*1.1</f>
        <v>7788.0000000000009</v>
      </c>
    </row>
    <row r="15" spans="1:21" ht="29.25" customHeight="1">
      <c r="A15" s="19" t="s">
        <v>13</v>
      </c>
      <c r="B15" s="19" t="s">
        <v>14</v>
      </c>
      <c r="C15" s="19" t="s">
        <v>15</v>
      </c>
      <c r="D15" s="107" t="s">
        <v>16</v>
      </c>
      <c r="E15" s="108"/>
      <c r="F15" s="107" t="s">
        <v>17</v>
      </c>
      <c r="G15" s="108"/>
      <c r="H15" s="107" t="s">
        <v>18</v>
      </c>
      <c r="I15" s="108"/>
      <c r="J15" s="19" t="s">
        <v>19</v>
      </c>
      <c r="M15" s="2">
        <v>184</v>
      </c>
      <c r="N15" s="2">
        <v>1000</v>
      </c>
      <c r="O15" s="2">
        <v>300</v>
      </c>
      <c r="P15" s="2">
        <f t="shared" ref="P15:P35" si="0">M15*20+N15+O15+2000</f>
        <v>6980</v>
      </c>
      <c r="Q15" s="2">
        <f t="shared" ref="Q15:Q35" si="1">P15*1.1</f>
        <v>7678.0000000000009</v>
      </c>
      <c r="S15" s="2">
        <v>0</v>
      </c>
      <c r="T15" s="2">
        <f t="shared" ref="T15:T35" si="2">(S15*40+4000)</f>
        <v>4000</v>
      </c>
      <c r="U15" s="2">
        <f t="shared" ref="U15:U35" si="3">T15*1.1</f>
        <v>4400</v>
      </c>
    </row>
    <row r="16" spans="1:21" ht="31.5" customHeight="1">
      <c r="A16" s="27" t="s">
        <v>99</v>
      </c>
      <c r="B16" s="19" t="s">
        <v>43</v>
      </c>
      <c r="C16" s="19">
        <v>1</v>
      </c>
      <c r="D16" s="99">
        <f>U14</f>
        <v>7788.0000000000009</v>
      </c>
      <c r="E16" s="100"/>
      <c r="F16" s="99">
        <f>D16*C16</f>
        <v>7788.0000000000009</v>
      </c>
      <c r="G16" s="100"/>
      <c r="H16" s="99"/>
      <c r="I16" s="100"/>
      <c r="J16" s="5"/>
      <c r="M16" s="2">
        <v>279</v>
      </c>
      <c r="N16" s="2">
        <v>500</v>
      </c>
      <c r="P16" s="2">
        <f t="shared" si="0"/>
        <v>8080</v>
      </c>
      <c r="Q16" s="2">
        <f t="shared" si="1"/>
        <v>8888</v>
      </c>
      <c r="S16" s="2">
        <v>0</v>
      </c>
      <c r="T16" s="2">
        <f t="shared" si="2"/>
        <v>4000</v>
      </c>
      <c r="U16" s="2">
        <f t="shared" si="3"/>
        <v>4400</v>
      </c>
    </row>
    <row r="17" spans="1:21" ht="20.100000000000001" customHeight="1">
      <c r="A17" s="27" t="s">
        <v>99</v>
      </c>
      <c r="B17" s="19" t="s">
        <v>52</v>
      </c>
      <c r="C17" s="19">
        <v>1</v>
      </c>
      <c r="D17" s="99">
        <v>4400</v>
      </c>
      <c r="E17" s="100"/>
      <c r="F17" s="99">
        <f t="shared" ref="F17:F20" si="4">D17*C17</f>
        <v>4400</v>
      </c>
      <c r="G17" s="100"/>
      <c r="H17" s="99"/>
      <c r="I17" s="100"/>
      <c r="J17" s="5"/>
      <c r="M17" s="2">
        <v>214</v>
      </c>
      <c r="N17" s="2">
        <v>600</v>
      </c>
      <c r="P17" s="2">
        <f t="shared" si="0"/>
        <v>6880</v>
      </c>
      <c r="Q17" s="2">
        <f t="shared" si="1"/>
        <v>7568.0000000000009</v>
      </c>
      <c r="S17" s="2">
        <v>0</v>
      </c>
      <c r="T17" s="2">
        <f t="shared" si="2"/>
        <v>4000</v>
      </c>
      <c r="U17" s="2">
        <f t="shared" si="3"/>
        <v>4400</v>
      </c>
    </row>
    <row r="18" spans="1:21" ht="20.100000000000001" customHeight="1">
      <c r="A18" s="5" t="s">
        <v>104</v>
      </c>
      <c r="B18" s="5"/>
      <c r="C18" s="19">
        <v>3</v>
      </c>
      <c r="D18" s="99">
        <f>Q14</f>
        <v>2838.0000000000005</v>
      </c>
      <c r="E18" s="100"/>
      <c r="F18" s="99">
        <f t="shared" si="4"/>
        <v>8514.0000000000018</v>
      </c>
      <c r="G18" s="100"/>
      <c r="H18" s="99"/>
      <c r="I18" s="100"/>
      <c r="J18" s="5"/>
      <c r="M18" s="2">
        <v>132</v>
      </c>
      <c r="N18" s="2">
        <v>600</v>
      </c>
      <c r="P18" s="2">
        <f t="shared" si="0"/>
        <v>5240</v>
      </c>
      <c r="Q18" s="2">
        <f t="shared" si="1"/>
        <v>5764.0000000000009</v>
      </c>
      <c r="S18" s="2">
        <v>0</v>
      </c>
      <c r="T18" s="2">
        <f t="shared" si="2"/>
        <v>4000</v>
      </c>
      <c r="U18" s="2">
        <f t="shared" si="3"/>
        <v>4400</v>
      </c>
    </row>
    <row r="19" spans="1:21" ht="20.100000000000001" customHeight="1">
      <c r="A19" s="5" t="s">
        <v>105</v>
      </c>
      <c r="B19" s="5"/>
      <c r="C19" s="19">
        <v>3</v>
      </c>
      <c r="D19" s="99">
        <f>Q15</f>
        <v>7678.0000000000009</v>
      </c>
      <c r="E19" s="100"/>
      <c r="F19" s="99">
        <f t="shared" si="4"/>
        <v>23034.000000000004</v>
      </c>
      <c r="G19" s="100"/>
      <c r="H19" s="99"/>
      <c r="I19" s="100"/>
      <c r="J19" s="5"/>
      <c r="M19" s="2">
        <v>16</v>
      </c>
      <c r="P19" s="2">
        <f t="shared" si="0"/>
        <v>2320</v>
      </c>
      <c r="Q19" s="2">
        <f t="shared" si="1"/>
        <v>2552</v>
      </c>
      <c r="S19" s="2">
        <v>0</v>
      </c>
      <c r="T19" s="2">
        <f t="shared" si="2"/>
        <v>4000</v>
      </c>
      <c r="U19" s="2">
        <f t="shared" si="3"/>
        <v>4400</v>
      </c>
    </row>
    <row r="20" spans="1:21" ht="20.100000000000001" customHeight="1">
      <c r="A20" s="5" t="s">
        <v>106</v>
      </c>
      <c r="B20" s="5"/>
      <c r="C20" s="19">
        <v>2</v>
      </c>
      <c r="D20" s="99">
        <f>Q16</f>
        <v>8888</v>
      </c>
      <c r="E20" s="100"/>
      <c r="F20" s="99">
        <f t="shared" si="4"/>
        <v>17776</v>
      </c>
      <c r="G20" s="100"/>
      <c r="H20" s="99"/>
      <c r="I20" s="100"/>
      <c r="J20" s="5"/>
      <c r="M20" s="2">
        <v>23</v>
      </c>
      <c r="P20" s="2">
        <f t="shared" si="0"/>
        <v>2460</v>
      </c>
      <c r="Q20" s="2">
        <f t="shared" si="1"/>
        <v>2706</v>
      </c>
      <c r="S20" s="2">
        <v>0</v>
      </c>
      <c r="T20" s="2">
        <f t="shared" si="2"/>
        <v>4000</v>
      </c>
      <c r="U20" s="2">
        <f t="shared" si="3"/>
        <v>4400</v>
      </c>
    </row>
    <row r="21" spans="1:21" ht="20.100000000000001" customHeight="1">
      <c r="A21" s="5" t="s">
        <v>107</v>
      </c>
      <c r="B21" s="5"/>
      <c r="C21" s="19">
        <v>2</v>
      </c>
      <c r="D21" s="99">
        <f>Q17</f>
        <v>7568.0000000000009</v>
      </c>
      <c r="E21" s="100"/>
      <c r="F21" s="99">
        <f t="shared" ref="F21:F24" si="5">D21*C21</f>
        <v>15136.000000000002</v>
      </c>
      <c r="G21" s="100"/>
      <c r="H21" s="99"/>
      <c r="I21" s="100"/>
      <c r="J21" s="5"/>
      <c r="M21" s="2">
        <v>37</v>
      </c>
      <c r="P21" s="2">
        <f t="shared" si="0"/>
        <v>2740</v>
      </c>
      <c r="Q21" s="2">
        <f t="shared" si="1"/>
        <v>3014.0000000000005</v>
      </c>
      <c r="S21" s="2">
        <v>0</v>
      </c>
      <c r="T21" s="2">
        <f t="shared" si="2"/>
        <v>4000</v>
      </c>
      <c r="U21" s="2">
        <f t="shared" si="3"/>
        <v>4400</v>
      </c>
    </row>
    <row r="22" spans="1:21" ht="20.100000000000001" customHeight="1">
      <c r="A22" s="5" t="s">
        <v>108</v>
      </c>
      <c r="B22" s="5"/>
      <c r="C22" s="19">
        <v>2</v>
      </c>
      <c r="D22" s="99">
        <f>Q18</f>
        <v>5764.0000000000009</v>
      </c>
      <c r="E22" s="100"/>
      <c r="F22" s="99">
        <f t="shared" si="5"/>
        <v>11528.000000000002</v>
      </c>
      <c r="G22" s="100"/>
      <c r="H22" s="99"/>
      <c r="I22" s="100"/>
      <c r="J22" s="5"/>
      <c r="P22" s="2">
        <f t="shared" si="0"/>
        <v>2000</v>
      </c>
      <c r="Q22" s="2">
        <f t="shared" si="1"/>
        <v>2200</v>
      </c>
      <c r="S22" s="2">
        <v>0</v>
      </c>
      <c r="T22" s="2">
        <f t="shared" si="2"/>
        <v>4000</v>
      </c>
      <c r="U22" s="2">
        <f t="shared" si="3"/>
        <v>4400</v>
      </c>
    </row>
    <row r="23" spans="1:21" ht="20.100000000000001" customHeight="1">
      <c r="A23" s="5"/>
      <c r="B23" s="20"/>
      <c r="C23" s="32"/>
      <c r="D23" s="99"/>
      <c r="E23" s="100"/>
      <c r="F23" s="99">
        <f t="shared" si="5"/>
        <v>0</v>
      </c>
      <c r="G23" s="100"/>
      <c r="H23" s="99"/>
      <c r="I23" s="100"/>
      <c r="J23" s="5"/>
      <c r="P23" s="2">
        <f t="shared" si="0"/>
        <v>2000</v>
      </c>
      <c r="Q23" s="2">
        <f t="shared" si="1"/>
        <v>2200</v>
      </c>
      <c r="S23" s="2">
        <v>0</v>
      </c>
      <c r="T23" s="2">
        <f t="shared" si="2"/>
        <v>4000</v>
      </c>
      <c r="U23" s="2">
        <f t="shared" si="3"/>
        <v>4400</v>
      </c>
    </row>
    <row r="24" spans="1:21" ht="20.100000000000001" customHeight="1">
      <c r="A24" s="5"/>
      <c r="B24" s="20"/>
      <c r="C24" s="20"/>
      <c r="D24" s="99"/>
      <c r="E24" s="100"/>
      <c r="F24" s="99">
        <f t="shared" si="5"/>
        <v>0</v>
      </c>
      <c r="G24" s="100"/>
      <c r="H24" s="99"/>
      <c r="I24" s="100"/>
      <c r="J24" s="5"/>
      <c r="P24" s="2">
        <f t="shared" si="0"/>
        <v>2000</v>
      </c>
      <c r="Q24" s="2">
        <f t="shared" si="1"/>
        <v>2200</v>
      </c>
      <c r="S24" s="2">
        <v>0</v>
      </c>
      <c r="T24" s="2">
        <f t="shared" si="2"/>
        <v>4000</v>
      </c>
      <c r="U24" s="2">
        <f t="shared" si="3"/>
        <v>4400</v>
      </c>
    </row>
    <row r="25" spans="1:21" ht="20.100000000000001" customHeight="1">
      <c r="A25" s="5"/>
      <c r="B25" s="20"/>
      <c r="C25" s="20"/>
      <c r="D25" s="99"/>
      <c r="E25" s="100"/>
      <c r="F25" s="99"/>
      <c r="G25" s="100"/>
      <c r="H25" s="99"/>
      <c r="I25" s="100"/>
      <c r="J25" s="5"/>
      <c r="P25" s="2">
        <f t="shared" si="0"/>
        <v>2000</v>
      </c>
      <c r="Q25" s="2">
        <f t="shared" si="1"/>
        <v>2200</v>
      </c>
      <c r="S25" s="2">
        <v>0</v>
      </c>
      <c r="T25" s="2">
        <f t="shared" si="2"/>
        <v>4000</v>
      </c>
      <c r="U25" s="2">
        <f t="shared" si="3"/>
        <v>4400</v>
      </c>
    </row>
    <row r="26" spans="1:21" ht="20.100000000000001" customHeight="1">
      <c r="A26" s="5"/>
      <c r="B26" s="20"/>
      <c r="C26" s="20"/>
      <c r="D26" s="99"/>
      <c r="E26" s="100"/>
      <c r="F26" s="99"/>
      <c r="G26" s="100"/>
      <c r="H26" s="99"/>
      <c r="I26" s="100"/>
      <c r="J26" s="5"/>
      <c r="P26" s="2">
        <f t="shared" si="0"/>
        <v>2000</v>
      </c>
      <c r="Q26" s="2">
        <f t="shared" si="1"/>
        <v>2200</v>
      </c>
      <c r="S26" s="2">
        <v>0</v>
      </c>
      <c r="T26" s="2">
        <f t="shared" si="2"/>
        <v>4000</v>
      </c>
      <c r="U26" s="2">
        <f t="shared" si="3"/>
        <v>4400</v>
      </c>
    </row>
    <row r="27" spans="1:21" ht="20.100000000000001" customHeight="1">
      <c r="A27" s="5"/>
      <c r="B27" s="20"/>
      <c r="C27" s="20"/>
      <c r="D27" s="99"/>
      <c r="E27" s="100"/>
      <c r="F27" s="99"/>
      <c r="G27" s="100"/>
      <c r="H27" s="99"/>
      <c r="I27" s="100"/>
      <c r="J27" s="5"/>
      <c r="P27" s="2">
        <f t="shared" si="0"/>
        <v>2000</v>
      </c>
      <c r="Q27" s="2">
        <f t="shared" si="1"/>
        <v>2200</v>
      </c>
      <c r="S27" s="2">
        <v>0</v>
      </c>
      <c r="T27" s="2">
        <f t="shared" si="2"/>
        <v>4000</v>
      </c>
      <c r="U27" s="2">
        <f t="shared" si="3"/>
        <v>4400</v>
      </c>
    </row>
    <row r="28" spans="1:21" ht="20.100000000000001" customHeight="1">
      <c r="A28" s="5"/>
      <c r="B28" s="20"/>
      <c r="C28" s="20"/>
      <c r="D28" s="99"/>
      <c r="E28" s="100"/>
      <c r="F28" s="99"/>
      <c r="G28" s="100"/>
      <c r="H28" s="99"/>
      <c r="I28" s="100"/>
      <c r="J28" s="5"/>
      <c r="P28" s="2">
        <f t="shared" si="0"/>
        <v>2000</v>
      </c>
      <c r="Q28" s="2">
        <f t="shared" si="1"/>
        <v>2200</v>
      </c>
      <c r="S28" s="2">
        <v>0</v>
      </c>
      <c r="T28" s="2">
        <f t="shared" si="2"/>
        <v>4000</v>
      </c>
      <c r="U28" s="2">
        <f t="shared" si="3"/>
        <v>4400</v>
      </c>
    </row>
    <row r="29" spans="1:21" ht="20.100000000000001" customHeight="1">
      <c r="A29" s="5"/>
      <c r="B29" s="5"/>
      <c r="C29" s="5"/>
      <c r="D29" s="99"/>
      <c r="E29" s="100"/>
      <c r="F29" s="99"/>
      <c r="G29" s="100"/>
      <c r="H29" s="99"/>
      <c r="I29" s="100"/>
      <c r="J29" s="5"/>
      <c r="P29" s="2">
        <f t="shared" si="0"/>
        <v>2000</v>
      </c>
      <c r="Q29" s="2">
        <f t="shared" si="1"/>
        <v>2200</v>
      </c>
      <c r="S29" s="2">
        <v>0</v>
      </c>
      <c r="T29" s="2">
        <f t="shared" si="2"/>
        <v>4000</v>
      </c>
      <c r="U29" s="2">
        <f t="shared" si="3"/>
        <v>4400</v>
      </c>
    </row>
    <row r="30" spans="1:21" ht="20.100000000000001" customHeight="1">
      <c r="A30" s="5"/>
      <c r="B30" s="5"/>
      <c r="C30" s="5"/>
      <c r="D30" s="99"/>
      <c r="E30" s="100"/>
      <c r="F30" s="99"/>
      <c r="G30" s="100"/>
      <c r="H30" s="99"/>
      <c r="I30" s="100"/>
      <c r="J30" s="5"/>
      <c r="P30" s="2">
        <f t="shared" si="0"/>
        <v>2000</v>
      </c>
      <c r="Q30" s="2">
        <f t="shared" si="1"/>
        <v>2200</v>
      </c>
      <c r="S30" s="2">
        <v>0</v>
      </c>
      <c r="T30" s="2">
        <f t="shared" si="2"/>
        <v>4000</v>
      </c>
      <c r="U30" s="2">
        <f t="shared" si="3"/>
        <v>4400</v>
      </c>
    </row>
    <row r="31" spans="1:21" ht="20.100000000000001" customHeight="1">
      <c r="A31" s="5"/>
      <c r="B31" s="5"/>
      <c r="C31" s="5"/>
      <c r="D31" s="99"/>
      <c r="E31" s="100"/>
      <c r="F31" s="99"/>
      <c r="G31" s="100"/>
      <c r="H31" s="99"/>
      <c r="I31" s="100"/>
      <c r="J31" s="5"/>
      <c r="P31" s="2">
        <f t="shared" si="0"/>
        <v>2000</v>
      </c>
      <c r="Q31" s="2">
        <f t="shared" si="1"/>
        <v>2200</v>
      </c>
      <c r="S31" s="2">
        <v>0</v>
      </c>
      <c r="T31" s="2">
        <f t="shared" si="2"/>
        <v>4000</v>
      </c>
      <c r="U31" s="2">
        <f t="shared" si="3"/>
        <v>4400</v>
      </c>
    </row>
    <row r="32" spans="1:21" ht="20.100000000000001" customHeight="1">
      <c r="A32" s="5"/>
      <c r="B32" s="5"/>
      <c r="C32" s="5"/>
      <c r="D32" s="99"/>
      <c r="E32" s="100"/>
      <c r="F32" s="99"/>
      <c r="G32" s="100"/>
      <c r="H32" s="99"/>
      <c r="I32" s="100"/>
      <c r="J32" s="5"/>
      <c r="P32" s="2">
        <f t="shared" si="0"/>
        <v>2000</v>
      </c>
      <c r="Q32" s="2">
        <f t="shared" si="1"/>
        <v>2200</v>
      </c>
      <c r="S32" s="2">
        <v>0</v>
      </c>
      <c r="T32" s="2">
        <f t="shared" si="2"/>
        <v>4000</v>
      </c>
      <c r="U32" s="2">
        <f t="shared" si="3"/>
        <v>4400</v>
      </c>
    </row>
    <row r="33" spans="1:21" ht="20.100000000000001" customHeight="1">
      <c r="A33" s="21"/>
      <c r="B33" s="5"/>
      <c r="C33" s="5"/>
      <c r="D33" s="99"/>
      <c r="E33" s="100"/>
      <c r="F33" s="99">
        <f>SUM(F16:F32)</f>
        <v>88176</v>
      </c>
      <c r="G33" s="100"/>
      <c r="H33" s="99">
        <f>SUM(H16:H32)</f>
        <v>0</v>
      </c>
      <c r="I33" s="100"/>
      <c r="J33" s="5"/>
      <c r="P33" s="2">
        <f t="shared" si="0"/>
        <v>2000</v>
      </c>
      <c r="Q33" s="2">
        <f t="shared" si="1"/>
        <v>2200</v>
      </c>
      <c r="S33" s="2">
        <v>0</v>
      </c>
      <c r="T33" s="2">
        <f t="shared" si="2"/>
        <v>4000</v>
      </c>
      <c r="U33" s="2">
        <f t="shared" si="3"/>
        <v>4400</v>
      </c>
    </row>
    <row r="34" spans="1:21" ht="20.100000000000001" customHeight="1">
      <c r="A34" s="22" t="s">
        <v>20</v>
      </c>
      <c r="B34" s="5"/>
      <c r="C34" s="5"/>
      <c r="D34" s="99"/>
      <c r="E34" s="100"/>
      <c r="F34" s="101">
        <f>F33+H33</f>
        <v>88176</v>
      </c>
      <c r="G34" s="102"/>
      <c r="H34" s="102"/>
      <c r="I34" s="103"/>
      <c r="J34" s="5"/>
      <c r="P34" s="2">
        <f t="shared" si="0"/>
        <v>2000</v>
      </c>
      <c r="Q34" s="2">
        <f t="shared" si="1"/>
        <v>2200</v>
      </c>
      <c r="S34" s="2">
        <v>0</v>
      </c>
      <c r="T34" s="2">
        <f t="shared" si="2"/>
        <v>4000</v>
      </c>
      <c r="U34" s="2">
        <f t="shared" si="3"/>
        <v>4400</v>
      </c>
    </row>
    <row r="35" spans="1:21" ht="20.100000000000001" customHeight="1">
      <c r="P35" s="2">
        <f t="shared" si="0"/>
        <v>2000</v>
      </c>
      <c r="Q35" s="2">
        <f t="shared" si="1"/>
        <v>2200</v>
      </c>
      <c r="S35" s="2">
        <v>0</v>
      </c>
      <c r="T35" s="2">
        <f t="shared" si="2"/>
        <v>4000</v>
      </c>
      <c r="U35" s="2">
        <f t="shared" si="3"/>
        <v>4400</v>
      </c>
    </row>
    <row r="36" spans="1:21" ht="20.100000000000001" customHeight="1"/>
    <row r="37" spans="1:21" ht="18" customHeight="1"/>
    <row r="38" spans="1:21" ht="18" customHeight="1"/>
    <row r="39" spans="1:21" ht="18" customHeight="1"/>
    <row r="44" spans="1:21">
      <c r="E44" s="23"/>
      <c r="F44" s="23"/>
    </row>
    <row r="47" spans="1:21" ht="18.75" customHeight="1">
      <c r="E47" s="24"/>
    </row>
    <row r="48" spans="1:21" ht="7.5" customHeight="1">
      <c r="E48" s="25"/>
    </row>
    <row r="49" spans="5:5" ht="12" customHeight="1">
      <c r="E49" s="25"/>
    </row>
    <row r="50" spans="5:5">
      <c r="E50" s="25"/>
    </row>
    <row r="51" spans="5:5">
      <c r="E51" s="26"/>
    </row>
  </sheetData>
  <mergeCells count="66">
    <mergeCell ref="D31:E31"/>
    <mergeCell ref="F31:G31"/>
    <mergeCell ref="H31:I31"/>
    <mergeCell ref="D34:E34"/>
    <mergeCell ref="F34:I34"/>
    <mergeCell ref="D32:E32"/>
    <mergeCell ref="F32:G32"/>
    <mergeCell ref="H32:I32"/>
    <mergeCell ref="D33:E33"/>
    <mergeCell ref="F33:G33"/>
    <mergeCell ref="H33:I33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19:E19"/>
    <mergeCell ref="F19:G19"/>
    <mergeCell ref="H19:I19"/>
    <mergeCell ref="D20:E20"/>
    <mergeCell ref="F20:G20"/>
    <mergeCell ref="H20:I20"/>
    <mergeCell ref="D17:E17"/>
    <mergeCell ref="F17:G17"/>
    <mergeCell ref="H17:I17"/>
    <mergeCell ref="D18:E18"/>
    <mergeCell ref="F18:G18"/>
    <mergeCell ref="H18:I18"/>
    <mergeCell ref="D15:E15"/>
    <mergeCell ref="F15:G15"/>
    <mergeCell ref="H15:I15"/>
    <mergeCell ref="D16:E16"/>
    <mergeCell ref="F16:G16"/>
    <mergeCell ref="H16:I16"/>
    <mergeCell ref="B14:J14"/>
    <mergeCell ref="A1:J1"/>
    <mergeCell ref="E8:E11"/>
    <mergeCell ref="G9:H9"/>
    <mergeCell ref="G11:H11"/>
    <mergeCell ref="G12:J12"/>
    <mergeCell ref="G8:J8"/>
  </mergeCells>
  <phoneticPr fontId="3" type="noConversion"/>
  <pageMargins left="0.75" right="0.64" top="0.53" bottom="0.86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zoomScaleNormal="100" workbookViewId="0">
      <selection activeCell="H15" sqref="H15"/>
    </sheetView>
  </sheetViews>
  <sheetFormatPr defaultRowHeight="13.5"/>
  <cols>
    <col min="1" max="1" width="6.88671875" style="2" customWidth="1"/>
    <col min="2" max="2" width="13.88671875" style="2" customWidth="1"/>
    <col min="3" max="3" width="12.44140625" style="2" bestFit="1" customWidth="1"/>
    <col min="4" max="4" width="10.33203125" style="2" customWidth="1"/>
    <col min="5" max="5" width="12.44140625" style="2" bestFit="1" customWidth="1"/>
    <col min="6" max="6" width="15.5546875" style="2" customWidth="1"/>
    <col min="7" max="239" width="8.88671875" style="2"/>
    <col min="240" max="240" width="23.44140625" style="2" customWidth="1"/>
    <col min="241" max="241" width="6.21875" style="2" customWidth="1"/>
    <col min="242" max="242" width="5.77734375" style="2" customWidth="1"/>
    <col min="243" max="243" width="5.44140625" style="2" customWidth="1"/>
    <col min="244" max="244" width="3.21875" style="2" customWidth="1"/>
    <col min="245" max="245" width="6.6640625" style="2" customWidth="1"/>
    <col min="246" max="246" width="5.44140625" style="2" customWidth="1"/>
    <col min="247" max="247" width="5.33203125" style="2" customWidth="1"/>
    <col min="248" max="248" width="4.88671875" style="2" customWidth="1"/>
    <col min="249" max="249" width="6.33203125" style="2" customWidth="1"/>
    <col min="250" max="250" width="2.77734375" style="2" customWidth="1"/>
    <col min="251" max="495" width="8.88671875" style="2"/>
    <col min="496" max="496" width="23.44140625" style="2" customWidth="1"/>
    <col min="497" max="497" width="6.21875" style="2" customWidth="1"/>
    <col min="498" max="498" width="5.77734375" style="2" customWidth="1"/>
    <col min="499" max="499" width="5.44140625" style="2" customWidth="1"/>
    <col min="500" max="500" width="3.21875" style="2" customWidth="1"/>
    <col min="501" max="501" width="6.6640625" style="2" customWidth="1"/>
    <col min="502" max="502" width="5.44140625" style="2" customWidth="1"/>
    <col min="503" max="503" width="5.33203125" style="2" customWidth="1"/>
    <col min="504" max="504" width="4.88671875" style="2" customWidth="1"/>
    <col min="505" max="505" width="6.33203125" style="2" customWidth="1"/>
    <col min="506" max="506" width="2.77734375" style="2" customWidth="1"/>
    <col min="507" max="751" width="8.88671875" style="2"/>
    <col min="752" max="752" width="23.44140625" style="2" customWidth="1"/>
    <col min="753" max="753" width="6.21875" style="2" customWidth="1"/>
    <col min="754" max="754" width="5.77734375" style="2" customWidth="1"/>
    <col min="755" max="755" width="5.44140625" style="2" customWidth="1"/>
    <col min="756" max="756" width="3.21875" style="2" customWidth="1"/>
    <col min="757" max="757" width="6.6640625" style="2" customWidth="1"/>
    <col min="758" max="758" width="5.44140625" style="2" customWidth="1"/>
    <col min="759" max="759" width="5.33203125" style="2" customWidth="1"/>
    <col min="760" max="760" width="4.88671875" style="2" customWidth="1"/>
    <col min="761" max="761" width="6.33203125" style="2" customWidth="1"/>
    <col min="762" max="762" width="2.77734375" style="2" customWidth="1"/>
    <col min="763" max="1007" width="8.88671875" style="2"/>
    <col min="1008" max="1008" width="23.44140625" style="2" customWidth="1"/>
    <col min="1009" max="1009" width="6.21875" style="2" customWidth="1"/>
    <col min="1010" max="1010" width="5.77734375" style="2" customWidth="1"/>
    <col min="1011" max="1011" width="5.44140625" style="2" customWidth="1"/>
    <col min="1012" max="1012" width="3.21875" style="2" customWidth="1"/>
    <col min="1013" max="1013" width="6.6640625" style="2" customWidth="1"/>
    <col min="1014" max="1014" width="5.44140625" style="2" customWidth="1"/>
    <col min="1015" max="1015" width="5.33203125" style="2" customWidth="1"/>
    <col min="1016" max="1016" width="4.88671875" style="2" customWidth="1"/>
    <col min="1017" max="1017" width="6.33203125" style="2" customWidth="1"/>
    <col min="1018" max="1018" width="2.77734375" style="2" customWidth="1"/>
    <col min="1019" max="1263" width="8.88671875" style="2"/>
    <col min="1264" max="1264" width="23.44140625" style="2" customWidth="1"/>
    <col min="1265" max="1265" width="6.21875" style="2" customWidth="1"/>
    <col min="1266" max="1266" width="5.77734375" style="2" customWidth="1"/>
    <col min="1267" max="1267" width="5.44140625" style="2" customWidth="1"/>
    <col min="1268" max="1268" width="3.21875" style="2" customWidth="1"/>
    <col min="1269" max="1269" width="6.6640625" style="2" customWidth="1"/>
    <col min="1270" max="1270" width="5.44140625" style="2" customWidth="1"/>
    <col min="1271" max="1271" width="5.33203125" style="2" customWidth="1"/>
    <col min="1272" max="1272" width="4.88671875" style="2" customWidth="1"/>
    <col min="1273" max="1273" width="6.33203125" style="2" customWidth="1"/>
    <col min="1274" max="1274" width="2.77734375" style="2" customWidth="1"/>
    <col min="1275" max="1519" width="8.88671875" style="2"/>
    <col min="1520" max="1520" width="23.44140625" style="2" customWidth="1"/>
    <col min="1521" max="1521" width="6.21875" style="2" customWidth="1"/>
    <col min="1522" max="1522" width="5.77734375" style="2" customWidth="1"/>
    <col min="1523" max="1523" width="5.44140625" style="2" customWidth="1"/>
    <col min="1524" max="1524" width="3.21875" style="2" customWidth="1"/>
    <col min="1525" max="1525" width="6.6640625" style="2" customWidth="1"/>
    <col min="1526" max="1526" width="5.44140625" style="2" customWidth="1"/>
    <col min="1527" max="1527" width="5.33203125" style="2" customWidth="1"/>
    <col min="1528" max="1528" width="4.88671875" style="2" customWidth="1"/>
    <col min="1529" max="1529" width="6.33203125" style="2" customWidth="1"/>
    <col min="1530" max="1530" width="2.77734375" style="2" customWidth="1"/>
    <col min="1531" max="1775" width="8.88671875" style="2"/>
    <col min="1776" max="1776" width="23.44140625" style="2" customWidth="1"/>
    <col min="1777" max="1777" width="6.21875" style="2" customWidth="1"/>
    <col min="1778" max="1778" width="5.77734375" style="2" customWidth="1"/>
    <col min="1779" max="1779" width="5.44140625" style="2" customWidth="1"/>
    <col min="1780" max="1780" width="3.21875" style="2" customWidth="1"/>
    <col min="1781" max="1781" width="6.6640625" style="2" customWidth="1"/>
    <col min="1782" max="1782" width="5.44140625" style="2" customWidth="1"/>
    <col min="1783" max="1783" width="5.33203125" style="2" customWidth="1"/>
    <col min="1784" max="1784" width="4.88671875" style="2" customWidth="1"/>
    <col min="1785" max="1785" width="6.33203125" style="2" customWidth="1"/>
    <col min="1786" max="1786" width="2.77734375" style="2" customWidth="1"/>
    <col min="1787" max="2031" width="8.88671875" style="2"/>
    <col min="2032" max="2032" width="23.44140625" style="2" customWidth="1"/>
    <col min="2033" max="2033" width="6.21875" style="2" customWidth="1"/>
    <col min="2034" max="2034" width="5.77734375" style="2" customWidth="1"/>
    <col min="2035" max="2035" width="5.44140625" style="2" customWidth="1"/>
    <col min="2036" max="2036" width="3.21875" style="2" customWidth="1"/>
    <col min="2037" max="2037" width="6.6640625" style="2" customWidth="1"/>
    <col min="2038" max="2038" width="5.44140625" style="2" customWidth="1"/>
    <col min="2039" max="2039" width="5.33203125" style="2" customWidth="1"/>
    <col min="2040" max="2040" width="4.88671875" style="2" customWidth="1"/>
    <col min="2041" max="2041" width="6.33203125" style="2" customWidth="1"/>
    <col min="2042" max="2042" width="2.77734375" style="2" customWidth="1"/>
    <col min="2043" max="2287" width="8.88671875" style="2"/>
    <col min="2288" max="2288" width="23.44140625" style="2" customWidth="1"/>
    <col min="2289" max="2289" width="6.21875" style="2" customWidth="1"/>
    <col min="2290" max="2290" width="5.77734375" style="2" customWidth="1"/>
    <col min="2291" max="2291" width="5.44140625" style="2" customWidth="1"/>
    <col min="2292" max="2292" width="3.21875" style="2" customWidth="1"/>
    <col min="2293" max="2293" width="6.6640625" style="2" customWidth="1"/>
    <col min="2294" max="2294" width="5.44140625" style="2" customWidth="1"/>
    <col min="2295" max="2295" width="5.33203125" style="2" customWidth="1"/>
    <col min="2296" max="2296" width="4.88671875" style="2" customWidth="1"/>
    <col min="2297" max="2297" width="6.33203125" style="2" customWidth="1"/>
    <col min="2298" max="2298" width="2.77734375" style="2" customWidth="1"/>
    <col min="2299" max="2543" width="8.88671875" style="2"/>
    <col min="2544" max="2544" width="23.44140625" style="2" customWidth="1"/>
    <col min="2545" max="2545" width="6.21875" style="2" customWidth="1"/>
    <col min="2546" max="2546" width="5.77734375" style="2" customWidth="1"/>
    <col min="2547" max="2547" width="5.44140625" style="2" customWidth="1"/>
    <col min="2548" max="2548" width="3.21875" style="2" customWidth="1"/>
    <col min="2549" max="2549" width="6.6640625" style="2" customWidth="1"/>
    <col min="2550" max="2550" width="5.44140625" style="2" customWidth="1"/>
    <col min="2551" max="2551" width="5.33203125" style="2" customWidth="1"/>
    <col min="2552" max="2552" width="4.88671875" style="2" customWidth="1"/>
    <col min="2553" max="2553" width="6.33203125" style="2" customWidth="1"/>
    <col min="2554" max="2554" width="2.77734375" style="2" customWidth="1"/>
    <col min="2555" max="2799" width="8.88671875" style="2"/>
    <col min="2800" max="2800" width="23.44140625" style="2" customWidth="1"/>
    <col min="2801" max="2801" width="6.21875" style="2" customWidth="1"/>
    <col min="2802" max="2802" width="5.77734375" style="2" customWidth="1"/>
    <col min="2803" max="2803" width="5.44140625" style="2" customWidth="1"/>
    <col min="2804" max="2804" width="3.21875" style="2" customWidth="1"/>
    <col min="2805" max="2805" width="6.6640625" style="2" customWidth="1"/>
    <col min="2806" max="2806" width="5.44140625" style="2" customWidth="1"/>
    <col min="2807" max="2807" width="5.33203125" style="2" customWidth="1"/>
    <col min="2808" max="2808" width="4.88671875" style="2" customWidth="1"/>
    <col min="2809" max="2809" width="6.33203125" style="2" customWidth="1"/>
    <col min="2810" max="2810" width="2.77734375" style="2" customWidth="1"/>
    <col min="2811" max="3055" width="8.88671875" style="2"/>
    <col min="3056" max="3056" width="23.44140625" style="2" customWidth="1"/>
    <col min="3057" max="3057" width="6.21875" style="2" customWidth="1"/>
    <col min="3058" max="3058" width="5.77734375" style="2" customWidth="1"/>
    <col min="3059" max="3059" width="5.44140625" style="2" customWidth="1"/>
    <col min="3060" max="3060" width="3.21875" style="2" customWidth="1"/>
    <col min="3061" max="3061" width="6.6640625" style="2" customWidth="1"/>
    <col min="3062" max="3062" width="5.44140625" style="2" customWidth="1"/>
    <col min="3063" max="3063" width="5.33203125" style="2" customWidth="1"/>
    <col min="3064" max="3064" width="4.88671875" style="2" customWidth="1"/>
    <col min="3065" max="3065" width="6.33203125" style="2" customWidth="1"/>
    <col min="3066" max="3066" width="2.77734375" style="2" customWidth="1"/>
    <col min="3067" max="3311" width="8.88671875" style="2"/>
    <col min="3312" max="3312" width="23.44140625" style="2" customWidth="1"/>
    <col min="3313" max="3313" width="6.21875" style="2" customWidth="1"/>
    <col min="3314" max="3314" width="5.77734375" style="2" customWidth="1"/>
    <col min="3315" max="3315" width="5.44140625" style="2" customWidth="1"/>
    <col min="3316" max="3316" width="3.21875" style="2" customWidth="1"/>
    <col min="3317" max="3317" width="6.6640625" style="2" customWidth="1"/>
    <col min="3318" max="3318" width="5.44140625" style="2" customWidth="1"/>
    <col min="3319" max="3319" width="5.33203125" style="2" customWidth="1"/>
    <col min="3320" max="3320" width="4.88671875" style="2" customWidth="1"/>
    <col min="3321" max="3321" width="6.33203125" style="2" customWidth="1"/>
    <col min="3322" max="3322" width="2.77734375" style="2" customWidth="1"/>
    <col min="3323" max="3567" width="8.88671875" style="2"/>
    <col min="3568" max="3568" width="23.44140625" style="2" customWidth="1"/>
    <col min="3569" max="3569" width="6.21875" style="2" customWidth="1"/>
    <col min="3570" max="3570" width="5.77734375" style="2" customWidth="1"/>
    <col min="3571" max="3571" width="5.44140625" style="2" customWidth="1"/>
    <col min="3572" max="3572" width="3.21875" style="2" customWidth="1"/>
    <col min="3573" max="3573" width="6.6640625" style="2" customWidth="1"/>
    <col min="3574" max="3574" width="5.44140625" style="2" customWidth="1"/>
    <col min="3575" max="3575" width="5.33203125" style="2" customWidth="1"/>
    <col min="3576" max="3576" width="4.88671875" style="2" customWidth="1"/>
    <col min="3577" max="3577" width="6.33203125" style="2" customWidth="1"/>
    <col min="3578" max="3578" width="2.77734375" style="2" customWidth="1"/>
    <col min="3579" max="3823" width="8.88671875" style="2"/>
    <col min="3824" max="3824" width="23.44140625" style="2" customWidth="1"/>
    <col min="3825" max="3825" width="6.21875" style="2" customWidth="1"/>
    <col min="3826" max="3826" width="5.77734375" style="2" customWidth="1"/>
    <col min="3827" max="3827" width="5.44140625" style="2" customWidth="1"/>
    <col min="3828" max="3828" width="3.21875" style="2" customWidth="1"/>
    <col min="3829" max="3829" width="6.6640625" style="2" customWidth="1"/>
    <col min="3830" max="3830" width="5.44140625" style="2" customWidth="1"/>
    <col min="3831" max="3831" width="5.33203125" style="2" customWidth="1"/>
    <col min="3832" max="3832" width="4.88671875" style="2" customWidth="1"/>
    <col min="3833" max="3833" width="6.33203125" style="2" customWidth="1"/>
    <col min="3834" max="3834" width="2.77734375" style="2" customWidth="1"/>
    <col min="3835" max="4079" width="8.88671875" style="2"/>
    <col min="4080" max="4080" width="23.44140625" style="2" customWidth="1"/>
    <col min="4081" max="4081" width="6.21875" style="2" customWidth="1"/>
    <col min="4082" max="4082" width="5.77734375" style="2" customWidth="1"/>
    <col min="4083" max="4083" width="5.44140625" style="2" customWidth="1"/>
    <col min="4084" max="4084" width="3.21875" style="2" customWidth="1"/>
    <col min="4085" max="4085" width="6.6640625" style="2" customWidth="1"/>
    <col min="4086" max="4086" width="5.44140625" style="2" customWidth="1"/>
    <col min="4087" max="4087" width="5.33203125" style="2" customWidth="1"/>
    <col min="4088" max="4088" width="4.88671875" style="2" customWidth="1"/>
    <col min="4089" max="4089" width="6.33203125" style="2" customWidth="1"/>
    <col min="4090" max="4090" width="2.77734375" style="2" customWidth="1"/>
    <col min="4091" max="4335" width="8.88671875" style="2"/>
    <col min="4336" max="4336" width="23.44140625" style="2" customWidth="1"/>
    <col min="4337" max="4337" width="6.21875" style="2" customWidth="1"/>
    <col min="4338" max="4338" width="5.77734375" style="2" customWidth="1"/>
    <col min="4339" max="4339" width="5.44140625" style="2" customWidth="1"/>
    <col min="4340" max="4340" width="3.21875" style="2" customWidth="1"/>
    <col min="4341" max="4341" width="6.6640625" style="2" customWidth="1"/>
    <col min="4342" max="4342" width="5.44140625" style="2" customWidth="1"/>
    <col min="4343" max="4343" width="5.33203125" style="2" customWidth="1"/>
    <col min="4344" max="4344" width="4.88671875" style="2" customWidth="1"/>
    <col min="4345" max="4345" width="6.33203125" style="2" customWidth="1"/>
    <col min="4346" max="4346" width="2.77734375" style="2" customWidth="1"/>
    <col min="4347" max="4591" width="8.88671875" style="2"/>
    <col min="4592" max="4592" width="23.44140625" style="2" customWidth="1"/>
    <col min="4593" max="4593" width="6.21875" style="2" customWidth="1"/>
    <col min="4594" max="4594" width="5.77734375" style="2" customWidth="1"/>
    <col min="4595" max="4595" width="5.44140625" style="2" customWidth="1"/>
    <col min="4596" max="4596" width="3.21875" style="2" customWidth="1"/>
    <col min="4597" max="4597" width="6.6640625" style="2" customWidth="1"/>
    <col min="4598" max="4598" width="5.44140625" style="2" customWidth="1"/>
    <col min="4599" max="4599" width="5.33203125" style="2" customWidth="1"/>
    <col min="4600" max="4600" width="4.88671875" style="2" customWidth="1"/>
    <col min="4601" max="4601" width="6.33203125" style="2" customWidth="1"/>
    <col min="4602" max="4602" width="2.77734375" style="2" customWidth="1"/>
    <col min="4603" max="4847" width="8.88671875" style="2"/>
    <col min="4848" max="4848" width="23.44140625" style="2" customWidth="1"/>
    <col min="4849" max="4849" width="6.21875" style="2" customWidth="1"/>
    <col min="4850" max="4850" width="5.77734375" style="2" customWidth="1"/>
    <col min="4851" max="4851" width="5.44140625" style="2" customWidth="1"/>
    <col min="4852" max="4852" width="3.21875" style="2" customWidth="1"/>
    <col min="4853" max="4853" width="6.6640625" style="2" customWidth="1"/>
    <col min="4854" max="4854" width="5.44140625" style="2" customWidth="1"/>
    <col min="4855" max="4855" width="5.33203125" style="2" customWidth="1"/>
    <col min="4856" max="4856" width="4.88671875" style="2" customWidth="1"/>
    <col min="4857" max="4857" width="6.33203125" style="2" customWidth="1"/>
    <col min="4858" max="4858" width="2.77734375" style="2" customWidth="1"/>
    <col min="4859" max="5103" width="8.88671875" style="2"/>
    <col min="5104" max="5104" width="23.44140625" style="2" customWidth="1"/>
    <col min="5105" max="5105" width="6.21875" style="2" customWidth="1"/>
    <col min="5106" max="5106" width="5.77734375" style="2" customWidth="1"/>
    <col min="5107" max="5107" width="5.44140625" style="2" customWidth="1"/>
    <col min="5108" max="5108" width="3.21875" style="2" customWidth="1"/>
    <col min="5109" max="5109" width="6.6640625" style="2" customWidth="1"/>
    <col min="5110" max="5110" width="5.44140625" style="2" customWidth="1"/>
    <col min="5111" max="5111" width="5.33203125" style="2" customWidth="1"/>
    <col min="5112" max="5112" width="4.88671875" style="2" customWidth="1"/>
    <col min="5113" max="5113" width="6.33203125" style="2" customWidth="1"/>
    <col min="5114" max="5114" width="2.77734375" style="2" customWidth="1"/>
    <col min="5115" max="5359" width="8.88671875" style="2"/>
    <col min="5360" max="5360" width="23.44140625" style="2" customWidth="1"/>
    <col min="5361" max="5361" width="6.21875" style="2" customWidth="1"/>
    <col min="5362" max="5362" width="5.77734375" style="2" customWidth="1"/>
    <col min="5363" max="5363" width="5.44140625" style="2" customWidth="1"/>
    <col min="5364" max="5364" width="3.21875" style="2" customWidth="1"/>
    <col min="5365" max="5365" width="6.6640625" style="2" customWidth="1"/>
    <col min="5366" max="5366" width="5.44140625" style="2" customWidth="1"/>
    <col min="5367" max="5367" width="5.33203125" style="2" customWidth="1"/>
    <col min="5368" max="5368" width="4.88671875" style="2" customWidth="1"/>
    <col min="5369" max="5369" width="6.33203125" style="2" customWidth="1"/>
    <col min="5370" max="5370" width="2.77734375" style="2" customWidth="1"/>
    <col min="5371" max="5615" width="8.88671875" style="2"/>
    <col min="5616" max="5616" width="23.44140625" style="2" customWidth="1"/>
    <col min="5617" max="5617" width="6.21875" style="2" customWidth="1"/>
    <col min="5618" max="5618" width="5.77734375" style="2" customWidth="1"/>
    <col min="5619" max="5619" width="5.44140625" style="2" customWidth="1"/>
    <col min="5620" max="5620" width="3.21875" style="2" customWidth="1"/>
    <col min="5621" max="5621" width="6.6640625" style="2" customWidth="1"/>
    <col min="5622" max="5622" width="5.44140625" style="2" customWidth="1"/>
    <col min="5623" max="5623" width="5.33203125" style="2" customWidth="1"/>
    <col min="5624" max="5624" width="4.88671875" style="2" customWidth="1"/>
    <col min="5625" max="5625" width="6.33203125" style="2" customWidth="1"/>
    <col min="5626" max="5626" width="2.77734375" style="2" customWidth="1"/>
    <col min="5627" max="5871" width="8.88671875" style="2"/>
    <col min="5872" max="5872" width="23.44140625" style="2" customWidth="1"/>
    <col min="5873" max="5873" width="6.21875" style="2" customWidth="1"/>
    <col min="5874" max="5874" width="5.77734375" style="2" customWidth="1"/>
    <col min="5875" max="5875" width="5.44140625" style="2" customWidth="1"/>
    <col min="5876" max="5876" width="3.21875" style="2" customWidth="1"/>
    <col min="5877" max="5877" width="6.6640625" style="2" customWidth="1"/>
    <col min="5878" max="5878" width="5.44140625" style="2" customWidth="1"/>
    <col min="5879" max="5879" width="5.33203125" style="2" customWidth="1"/>
    <col min="5880" max="5880" width="4.88671875" style="2" customWidth="1"/>
    <col min="5881" max="5881" width="6.33203125" style="2" customWidth="1"/>
    <col min="5882" max="5882" width="2.77734375" style="2" customWidth="1"/>
    <col min="5883" max="6127" width="8.88671875" style="2"/>
    <col min="6128" max="6128" width="23.44140625" style="2" customWidth="1"/>
    <col min="6129" max="6129" width="6.21875" style="2" customWidth="1"/>
    <col min="6130" max="6130" width="5.77734375" style="2" customWidth="1"/>
    <col min="6131" max="6131" width="5.44140625" style="2" customWidth="1"/>
    <col min="6132" max="6132" width="3.21875" style="2" customWidth="1"/>
    <col min="6133" max="6133" width="6.6640625" style="2" customWidth="1"/>
    <col min="6134" max="6134" width="5.44140625" style="2" customWidth="1"/>
    <col min="6135" max="6135" width="5.33203125" style="2" customWidth="1"/>
    <col min="6136" max="6136" width="4.88671875" style="2" customWidth="1"/>
    <col min="6137" max="6137" width="6.33203125" style="2" customWidth="1"/>
    <col min="6138" max="6138" width="2.77734375" style="2" customWidth="1"/>
    <col min="6139" max="6383" width="8.88671875" style="2"/>
    <col min="6384" max="6384" width="23.44140625" style="2" customWidth="1"/>
    <col min="6385" max="6385" width="6.21875" style="2" customWidth="1"/>
    <col min="6386" max="6386" width="5.77734375" style="2" customWidth="1"/>
    <col min="6387" max="6387" width="5.44140625" style="2" customWidth="1"/>
    <col min="6388" max="6388" width="3.21875" style="2" customWidth="1"/>
    <col min="6389" max="6389" width="6.6640625" style="2" customWidth="1"/>
    <col min="6390" max="6390" width="5.44140625" style="2" customWidth="1"/>
    <col min="6391" max="6391" width="5.33203125" style="2" customWidth="1"/>
    <col min="6392" max="6392" width="4.88671875" style="2" customWidth="1"/>
    <col min="6393" max="6393" width="6.33203125" style="2" customWidth="1"/>
    <col min="6394" max="6394" width="2.77734375" style="2" customWidth="1"/>
    <col min="6395" max="6639" width="8.88671875" style="2"/>
    <col min="6640" max="6640" width="23.44140625" style="2" customWidth="1"/>
    <col min="6641" max="6641" width="6.21875" style="2" customWidth="1"/>
    <col min="6642" max="6642" width="5.77734375" style="2" customWidth="1"/>
    <col min="6643" max="6643" width="5.44140625" style="2" customWidth="1"/>
    <col min="6644" max="6644" width="3.21875" style="2" customWidth="1"/>
    <col min="6645" max="6645" width="6.6640625" style="2" customWidth="1"/>
    <col min="6646" max="6646" width="5.44140625" style="2" customWidth="1"/>
    <col min="6647" max="6647" width="5.33203125" style="2" customWidth="1"/>
    <col min="6648" max="6648" width="4.88671875" style="2" customWidth="1"/>
    <col min="6649" max="6649" width="6.33203125" style="2" customWidth="1"/>
    <col min="6650" max="6650" width="2.77734375" style="2" customWidth="1"/>
    <col min="6651" max="6895" width="8.88671875" style="2"/>
    <col min="6896" max="6896" width="23.44140625" style="2" customWidth="1"/>
    <col min="6897" max="6897" width="6.21875" style="2" customWidth="1"/>
    <col min="6898" max="6898" width="5.77734375" style="2" customWidth="1"/>
    <col min="6899" max="6899" width="5.44140625" style="2" customWidth="1"/>
    <col min="6900" max="6900" width="3.21875" style="2" customWidth="1"/>
    <col min="6901" max="6901" width="6.6640625" style="2" customWidth="1"/>
    <col min="6902" max="6902" width="5.44140625" style="2" customWidth="1"/>
    <col min="6903" max="6903" width="5.33203125" style="2" customWidth="1"/>
    <col min="6904" max="6904" width="4.88671875" style="2" customWidth="1"/>
    <col min="6905" max="6905" width="6.33203125" style="2" customWidth="1"/>
    <col min="6906" max="6906" width="2.77734375" style="2" customWidth="1"/>
    <col min="6907" max="7151" width="8.88671875" style="2"/>
    <col min="7152" max="7152" width="23.44140625" style="2" customWidth="1"/>
    <col min="7153" max="7153" width="6.21875" style="2" customWidth="1"/>
    <col min="7154" max="7154" width="5.77734375" style="2" customWidth="1"/>
    <col min="7155" max="7155" width="5.44140625" style="2" customWidth="1"/>
    <col min="7156" max="7156" width="3.21875" style="2" customWidth="1"/>
    <col min="7157" max="7157" width="6.6640625" style="2" customWidth="1"/>
    <col min="7158" max="7158" width="5.44140625" style="2" customWidth="1"/>
    <col min="7159" max="7159" width="5.33203125" style="2" customWidth="1"/>
    <col min="7160" max="7160" width="4.88671875" style="2" customWidth="1"/>
    <col min="7161" max="7161" width="6.33203125" style="2" customWidth="1"/>
    <col min="7162" max="7162" width="2.77734375" style="2" customWidth="1"/>
    <col min="7163" max="7407" width="8.88671875" style="2"/>
    <col min="7408" max="7408" width="23.44140625" style="2" customWidth="1"/>
    <col min="7409" max="7409" width="6.21875" style="2" customWidth="1"/>
    <col min="7410" max="7410" width="5.77734375" style="2" customWidth="1"/>
    <col min="7411" max="7411" width="5.44140625" style="2" customWidth="1"/>
    <col min="7412" max="7412" width="3.21875" style="2" customWidth="1"/>
    <col min="7413" max="7413" width="6.6640625" style="2" customWidth="1"/>
    <col min="7414" max="7414" width="5.44140625" style="2" customWidth="1"/>
    <col min="7415" max="7415" width="5.33203125" style="2" customWidth="1"/>
    <col min="7416" max="7416" width="4.88671875" style="2" customWidth="1"/>
    <col min="7417" max="7417" width="6.33203125" style="2" customWidth="1"/>
    <col min="7418" max="7418" width="2.77734375" style="2" customWidth="1"/>
    <col min="7419" max="7663" width="8.88671875" style="2"/>
    <col min="7664" max="7664" width="23.44140625" style="2" customWidth="1"/>
    <col min="7665" max="7665" width="6.21875" style="2" customWidth="1"/>
    <col min="7666" max="7666" width="5.77734375" style="2" customWidth="1"/>
    <col min="7667" max="7667" width="5.44140625" style="2" customWidth="1"/>
    <col min="7668" max="7668" width="3.21875" style="2" customWidth="1"/>
    <col min="7669" max="7669" width="6.6640625" style="2" customWidth="1"/>
    <col min="7670" max="7670" width="5.44140625" style="2" customWidth="1"/>
    <col min="7671" max="7671" width="5.33203125" style="2" customWidth="1"/>
    <col min="7672" max="7672" width="4.88671875" style="2" customWidth="1"/>
    <col min="7673" max="7673" width="6.33203125" style="2" customWidth="1"/>
    <col min="7674" max="7674" width="2.77734375" style="2" customWidth="1"/>
    <col min="7675" max="7919" width="8.88671875" style="2"/>
    <col min="7920" max="7920" width="23.44140625" style="2" customWidth="1"/>
    <col min="7921" max="7921" width="6.21875" style="2" customWidth="1"/>
    <col min="7922" max="7922" width="5.77734375" style="2" customWidth="1"/>
    <col min="7923" max="7923" width="5.44140625" style="2" customWidth="1"/>
    <col min="7924" max="7924" width="3.21875" style="2" customWidth="1"/>
    <col min="7925" max="7925" width="6.6640625" style="2" customWidth="1"/>
    <col min="7926" max="7926" width="5.44140625" style="2" customWidth="1"/>
    <col min="7927" max="7927" width="5.33203125" style="2" customWidth="1"/>
    <col min="7928" max="7928" width="4.88671875" style="2" customWidth="1"/>
    <col min="7929" max="7929" width="6.33203125" style="2" customWidth="1"/>
    <col min="7930" max="7930" width="2.77734375" style="2" customWidth="1"/>
    <col min="7931" max="8175" width="8.88671875" style="2"/>
    <col min="8176" max="8176" width="23.44140625" style="2" customWidth="1"/>
    <col min="8177" max="8177" width="6.21875" style="2" customWidth="1"/>
    <col min="8178" max="8178" width="5.77734375" style="2" customWidth="1"/>
    <col min="8179" max="8179" width="5.44140625" style="2" customWidth="1"/>
    <col min="8180" max="8180" width="3.21875" style="2" customWidth="1"/>
    <col min="8181" max="8181" width="6.6640625" style="2" customWidth="1"/>
    <col min="8182" max="8182" width="5.44140625" style="2" customWidth="1"/>
    <col min="8183" max="8183" width="5.33203125" style="2" customWidth="1"/>
    <col min="8184" max="8184" width="4.88671875" style="2" customWidth="1"/>
    <col min="8185" max="8185" width="6.33203125" style="2" customWidth="1"/>
    <col min="8186" max="8186" width="2.77734375" style="2" customWidth="1"/>
    <col min="8187" max="8431" width="8.88671875" style="2"/>
    <col min="8432" max="8432" width="23.44140625" style="2" customWidth="1"/>
    <col min="8433" max="8433" width="6.21875" style="2" customWidth="1"/>
    <col min="8434" max="8434" width="5.77734375" style="2" customWidth="1"/>
    <col min="8435" max="8435" width="5.44140625" style="2" customWidth="1"/>
    <col min="8436" max="8436" width="3.21875" style="2" customWidth="1"/>
    <col min="8437" max="8437" width="6.6640625" style="2" customWidth="1"/>
    <col min="8438" max="8438" width="5.44140625" style="2" customWidth="1"/>
    <col min="8439" max="8439" width="5.33203125" style="2" customWidth="1"/>
    <col min="8440" max="8440" width="4.88671875" style="2" customWidth="1"/>
    <col min="8441" max="8441" width="6.33203125" style="2" customWidth="1"/>
    <col min="8442" max="8442" width="2.77734375" style="2" customWidth="1"/>
    <col min="8443" max="8687" width="8.88671875" style="2"/>
    <col min="8688" max="8688" width="23.44140625" style="2" customWidth="1"/>
    <col min="8689" max="8689" width="6.21875" style="2" customWidth="1"/>
    <col min="8690" max="8690" width="5.77734375" style="2" customWidth="1"/>
    <col min="8691" max="8691" width="5.44140625" style="2" customWidth="1"/>
    <col min="8692" max="8692" width="3.21875" style="2" customWidth="1"/>
    <col min="8693" max="8693" width="6.6640625" style="2" customWidth="1"/>
    <col min="8694" max="8694" width="5.44140625" style="2" customWidth="1"/>
    <col min="8695" max="8695" width="5.33203125" style="2" customWidth="1"/>
    <col min="8696" max="8696" width="4.88671875" style="2" customWidth="1"/>
    <col min="8697" max="8697" width="6.33203125" style="2" customWidth="1"/>
    <col min="8698" max="8698" width="2.77734375" style="2" customWidth="1"/>
    <col min="8699" max="8943" width="8.88671875" style="2"/>
    <col min="8944" max="8944" width="23.44140625" style="2" customWidth="1"/>
    <col min="8945" max="8945" width="6.21875" style="2" customWidth="1"/>
    <col min="8946" max="8946" width="5.77734375" style="2" customWidth="1"/>
    <col min="8947" max="8947" width="5.44140625" style="2" customWidth="1"/>
    <col min="8948" max="8948" width="3.21875" style="2" customWidth="1"/>
    <col min="8949" max="8949" width="6.6640625" style="2" customWidth="1"/>
    <col min="8950" max="8950" width="5.44140625" style="2" customWidth="1"/>
    <col min="8951" max="8951" width="5.33203125" style="2" customWidth="1"/>
    <col min="8952" max="8952" width="4.88671875" style="2" customWidth="1"/>
    <col min="8953" max="8953" width="6.33203125" style="2" customWidth="1"/>
    <col min="8954" max="8954" width="2.77734375" style="2" customWidth="1"/>
    <col min="8955" max="9199" width="8.88671875" style="2"/>
    <col min="9200" max="9200" width="23.44140625" style="2" customWidth="1"/>
    <col min="9201" max="9201" width="6.21875" style="2" customWidth="1"/>
    <col min="9202" max="9202" width="5.77734375" style="2" customWidth="1"/>
    <col min="9203" max="9203" width="5.44140625" style="2" customWidth="1"/>
    <col min="9204" max="9204" width="3.21875" style="2" customWidth="1"/>
    <col min="9205" max="9205" width="6.6640625" style="2" customWidth="1"/>
    <col min="9206" max="9206" width="5.44140625" style="2" customWidth="1"/>
    <col min="9207" max="9207" width="5.33203125" style="2" customWidth="1"/>
    <col min="9208" max="9208" width="4.88671875" style="2" customWidth="1"/>
    <col min="9209" max="9209" width="6.33203125" style="2" customWidth="1"/>
    <col min="9210" max="9210" width="2.77734375" style="2" customWidth="1"/>
    <col min="9211" max="9455" width="8.88671875" style="2"/>
    <col min="9456" max="9456" width="23.44140625" style="2" customWidth="1"/>
    <col min="9457" max="9457" width="6.21875" style="2" customWidth="1"/>
    <col min="9458" max="9458" width="5.77734375" style="2" customWidth="1"/>
    <col min="9459" max="9459" width="5.44140625" style="2" customWidth="1"/>
    <col min="9460" max="9460" width="3.21875" style="2" customWidth="1"/>
    <col min="9461" max="9461" width="6.6640625" style="2" customWidth="1"/>
    <col min="9462" max="9462" width="5.44140625" style="2" customWidth="1"/>
    <col min="9463" max="9463" width="5.33203125" style="2" customWidth="1"/>
    <col min="9464" max="9464" width="4.88671875" style="2" customWidth="1"/>
    <col min="9465" max="9465" width="6.33203125" style="2" customWidth="1"/>
    <col min="9466" max="9466" width="2.77734375" style="2" customWidth="1"/>
    <col min="9467" max="9711" width="8.88671875" style="2"/>
    <col min="9712" max="9712" width="23.44140625" style="2" customWidth="1"/>
    <col min="9713" max="9713" width="6.21875" style="2" customWidth="1"/>
    <col min="9714" max="9714" width="5.77734375" style="2" customWidth="1"/>
    <col min="9715" max="9715" width="5.44140625" style="2" customWidth="1"/>
    <col min="9716" max="9716" width="3.21875" style="2" customWidth="1"/>
    <col min="9717" max="9717" width="6.6640625" style="2" customWidth="1"/>
    <col min="9718" max="9718" width="5.44140625" style="2" customWidth="1"/>
    <col min="9719" max="9719" width="5.33203125" style="2" customWidth="1"/>
    <col min="9720" max="9720" width="4.88671875" style="2" customWidth="1"/>
    <col min="9721" max="9721" width="6.33203125" style="2" customWidth="1"/>
    <col min="9722" max="9722" width="2.77734375" style="2" customWidth="1"/>
    <col min="9723" max="9967" width="8.88671875" style="2"/>
    <col min="9968" max="9968" width="23.44140625" style="2" customWidth="1"/>
    <col min="9969" max="9969" width="6.21875" style="2" customWidth="1"/>
    <col min="9970" max="9970" width="5.77734375" style="2" customWidth="1"/>
    <col min="9971" max="9971" width="5.44140625" style="2" customWidth="1"/>
    <col min="9972" max="9972" width="3.21875" style="2" customWidth="1"/>
    <col min="9973" max="9973" width="6.6640625" style="2" customWidth="1"/>
    <col min="9974" max="9974" width="5.44140625" style="2" customWidth="1"/>
    <col min="9975" max="9975" width="5.33203125" style="2" customWidth="1"/>
    <col min="9976" max="9976" width="4.88671875" style="2" customWidth="1"/>
    <col min="9977" max="9977" width="6.33203125" style="2" customWidth="1"/>
    <col min="9978" max="9978" width="2.77734375" style="2" customWidth="1"/>
    <col min="9979" max="10223" width="8.88671875" style="2"/>
    <col min="10224" max="10224" width="23.44140625" style="2" customWidth="1"/>
    <col min="10225" max="10225" width="6.21875" style="2" customWidth="1"/>
    <col min="10226" max="10226" width="5.77734375" style="2" customWidth="1"/>
    <col min="10227" max="10227" width="5.44140625" style="2" customWidth="1"/>
    <col min="10228" max="10228" width="3.21875" style="2" customWidth="1"/>
    <col min="10229" max="10229" width="6.6640625" style="2" customWidth="1"/>
    <col min="10230" max="10230" width="5.44140625" style="2" customWidth="1"/>
    <col min="10231" max="10231" width="5.33203125" style="2" customWidth="1"/>
    <col min="10232" max="10232" width="4.88671875" style="2" customWidth="1"/>
    <col min="10233" max="10233" width="6.33203125" style="2" customWidth="1"/>
    <col min="10234" max="10234" width="2.77734375" style="2" customWidth="1"/>
    <col min="10235" max="10479" width="8.88671875" style="2"/>
    <col min="10480" max="10480" width="23.44140625" style="2" customWidth="1"/>
    <col min="10481" max="10481" width="6.21875" style="2" customWidth="1"/>
    <col min="10482" max="10482" width="5.77734375" style="2" customWidth="1"/>
    <col min="10483" max="10483" width="5.44140625" style="2" customWidth="1"/>
    <col min="10484" max="10484" width="3.21875" style="2" customWidth="1"/>
    <col min="10485" max="10485" width="6.6640625" style="2" customWidth="1"/>
    <col min="10486" max="10486" width="5.44140625" style="2" customWidth="1"/>
    <col min="10487" max="10487" width="5.33203125" style="2" customWidth="1"/>
    <col min="10488" max="10488" width="4.88671875" style="2" customWidth="1"/>
    <col min="10489" max="10489" width="6.33203125" style="2" customWidth="1"/>
    <col min="10490" max="10490" width="2.77734375" style="2" customWidth="1"/>
    <col min="10491" max="10735" width="8.88671875" style="2"/>
    <col min="10736" max="10736" width="23.44140625" style="2" customWidth="1"/>
    <col min="10737" max="10737" width="6.21875" style="2" customWidth="1"/>
    <col min="10738" max="10738" width="5.77734375" style="2" customWidth="1"/>
    <col min="10739" max="10739" width="5.44140625" style="2" customWidth="1"/>
    <col min="10740" max="10740" width="3.21875" style="2" customWidth="1"/>
    <col min="10741" max="10741" width="6.6640625" style="2" customWidth="1"/>
    <col min="10742" max="10742" width="5.44140625" style="2" customWidth="1"/>
    <col min="10743" max="10743" width="5.33203125" style="2" customWidth="1"/>
    <col min="10744" max="10744" width="4.88671875" style="2" customWidth="1"/>
    <col min="10745" max="10745" width="6.33203125" style="2" customWidth="1"/>
    <col min="10746" max="10746" width="2.77734375" style="2" customWidth="1"/>
    <col min="10747" max="10991" width="8.88671875" style="2"/>
    <col min="10992" max="10992" width="23.44140625" style="2" customWidth="1"/>
    <col min="10993" max="10993" width="6.21875" style="2" customWidth="1"/>
    <col min="10994" max="10994" width="5.77734375" style="2" customWidth="1"/>
    <col min="10995" max="10995" width="5.44140625" style="2" customWidth="1"/>
    <col min="10996" max="10996" width="3.21875" style="2" customWidth="1"/>
    <col min="10997" max="10997" width="6.6640625" style="2" customWidth="1"/>
    <col min="10998" max="10998" width="5.44140625" style="2" customWidth="1"/>
    <col min="10999" max="10999" width="5.33203125" style="2" customWidth="1"/>
    <col min="11000" max="11000" width="4.88671875" style="2" customWidth="1"/>
    <col min="11001" max="11001" width="6.33203125" style="2" customWidth="1"/>
    <col min="11002" max="11002" width="2.77734375" style="2" customWidth="1"/>
    <col min="11003" max="11247" width="8.88671875" style="2"/>
    <col min="11248" max="11248" width="23.44140625" style="2" customWidth="1"/>
    <col min="11249" max="11249" width="6.21875" style="2" customWidth="1"/>
    <col min="11250" max="11250" width="5.77734375" style="2" customWidth="1"/>
    <col min="11251" max="11251" width="5.44140625" style="2" customWidth="1"/>
    <col min="11252" max="11252" width="3.21875" style="2" customWidth="1"/>
    <col min="11253" max="11253" width="6.6640625" style="2" customWidth="1"/>
    <col min="11254" max="11254" width="5.44140625" style="2" customWidth="1"/>
    <col min="11255" max="11255" width="5.33203125" style="2" customWidth="1"/>
    <col min="11256" max="11256" width="4.88671875" style="2" customWidth="1"/>
    <col min="11257" max="11257" width="6.33203125" style="2" customWidth="1"/>
    <col min="11258" max="11258" width="2.77734375" style="2" customWidth="1"/>
    <col min="11259" max="11503" width="8.88671875" style="2"/>
    <col min="11504" max="11504" width="23.44140625" style="2" customWidth="1"/>
    <col min="11505" max="11505" width="6.21875" style="2" customWidth="1"/>
    <col min="11506" max="11506" width="5.77734375" style="2" customWidth="1"/>
    <col min="11507" max="11507" width="5.44140625" style="2" customWidth="1"/>
    <col min="11508" max="11508" width="3.21875" style="2" customWidth="1"/>
    <col min="11509" max="11509" width="6.6640625" style="2" customWidth="1"/>
    <col min="11510" max="11510" width="5.44140625" style="2" customWidth="1"/>
    <col min="11511" max="11511" width="5.33203125" style="2" customWidth="1"/>
    <col min="11512" max="11512" width="4.88671875" style="2" customWidth="1"/>
    <col min="11513" max="11513" width="6.33203125" style="2" customWidth="1"/>
    <col min="11514" max="11514" width="2.77734375" style="2" customWidth="1"/>
    <col min="11515" max="11759" width="8.88671875" style="2"/>
    <col min="11760" max="11760" width="23.44140625" style="2" customWidth="1"/>
    <col min="11761" max="11761" width="6.21875" style="2" customWidth="1"/>
    <col min="11762" max="11762" width="5.77734375" style="2" customWidth="1"/>
    <col min="11763" max="11763" width="5.44140625" style="2" customWidth="1"/>
    <col min="11764" max="11764" width="3.21875" style="2" customWidth="1"/>
    <col min="11765" max="11765" width="6.6640625" style="2" customWidth="1"/>
    <col min="11766" max="11766" width="5.44140625" style="2" customWidth="1"/>
    <col min="11767" max="11767" width="5.33203125" style="2" customWidth="1"/>
    <col min="11768" max="11768" width="4.88671875" style="2" customWidth="1"/>
    <col min="11769" max="11769" width="6.33203125" style="2" customWidth="1"/>
    <col min="11770" max="11770" width="2.77734375" style="2" customWidth="1"/>
    <col min="11771" max="12015" width="8.88671875" style="2"/>
    <col min="12016" max="12016" width="23.44140625" style="2" customWidth="1"/>
    <col min="12017" max="12017" width="6.21875" style="2" customWidth="1"/>
    <col min="12018" max="12018" width="5.77734375" style="2" customWidth="1"/>
    <col min="12019" max="12019" width="5.44140625" style="2" customWidth="1"/>
    <col min="12020" max="12020" width="3.21875" style="2" customWidth="1"/>
    <col min="12021" max="12021" width="6.6640625" style="2" customWidth="1"/>
    <col min="12022" max="12022" width="5.44140625" style="2" customWidth="1"/>
    <col min="12023" max="12023" width="5.33203125" style="2" customWidth="1"/>
    <col min="12024" max="12024" width="4.88671875" style="2" customWidth="1"/>
    <col min="12025" max="12025" width="6.33203125" style="2" customWidth="1"/>
    <col min="12026" max="12026" width="2.77734375" style="2" customWidth="1"/>
    <col min="12027" max="12271" width="8.88671875" style="2"/>
    <col min="12272" max="12272" width="23.44140625" style="2" customWidth="1"/>
    <col min="12273" max="12273" width="6.21875" style="2" customWidth="1"/>
    <col min="12274" max="12274" width="5.77734375" style="2" customWidth="1"/>
    <col min="12275" max="12275" width="5.44140625" style="2" customWidth="1"/>
    <col min="12276" max="12276" width="3.21875" style="2" customWidth="1"/>
    <col min="12277" max="12277" width="6.6640625" style="2" customWidth="1"/>
    <col min="12278" max="12278" width="5.44140625" style="2" customWidth="1"/>
    <col min="12279" max="12279" width="5.33203125" style="2" customWidth="1"/>
    <col min="12280" max="12280" width="4.88671875" style="2" customWidth="1"/>
    <col min="12281" max="12281" width="6.33203125" style="2" customWidth="1"/>
    <col min="12282" max="12282" width="2.77734375" style="2" customWidth="1"/>
    <col min="12283" max="12527" width="8.88671875" style="2"/>
    <col min="12528" max="12528" width="23.44140625" style="2" customWidth="1"/>
    <col min="12529" max="12529" width="6.21875" style="2" customWidth="1"/>
    <col min="12530" max="12530" width="5.77734375" style="2" customWidth="1"/>
    <col min="12531" max="12531" width="5.44140625" style="2" customWidth="1"/>
    <col min="12532" max="12532" width="3.21875" style="2" customWidth="1"/>
    <col min="12533" max="12533" width="6.6640625" style="2" customWidth="1"/>
    <col min="12534" max="12534" width="5.44140625" style="2" customWidth="1"/>
    <col min="12535" max="12535" width="5.33203125" style="2" customWidth="1"/>
    <col min="12536" max="12536" width="4.88671875" style="2" customWidth="1"/>
    <col min="12537" max="12537" width="6.33203125" style="2" customWidth="1"/>
    <col min="12538" max="12538" width="2.77734375" style="2" customWidth="1"/>
    <col min="12539" max="12783" width="8.88671875" style="2"/>
    <col min="12784" max="12784" width="23.44140625" style="2" customWidth="1"/>
    <col min="12785" max="12785" width="6.21875" style="2" customWidth="1"/>
    <col min="12786" max="12786" width="5.77734375" style="2" customWidth="1"/>
    <col min="12787" max="12787" width="5.44140625" style="2" customWidth="1"/>
    <col min="12788" max="12788" width="3.21875" style="2" customWidth="1"/>
    <col min="12789" max="12789" width="6.6640625" style="2" customWidth="1"/>
    <col min="12790" max="12790" width="5.44140625" style="2" customWidth="1"/>
    <col min="12791" max="12791" width="5.33203125" style="2" customWidth="1"/>
    <col min="12792" max="12792" width="4.88671875" style="2" customWidth="1"/>
    <col min="12793" max="12793" width="6.33203125" style="2" customWidth="1"/>
    <col min="12794" max="12794" width="2.77734375" style="2" customWidth="1"/>
    <col min="12795" max="13039" width="8.88671875" style="2"/>
    <col min="13040" max="13040" width="23.44140625" style="2" customWidth="1"/>
    <col min="13041" max="13041" width="6.21875" style="2" customWidth="1"/>
    <col min="13042" max="13042" width="5.77734375" style="2" customWidth="1"/>
    <col min="13043" max="13043" width="5.44140625" style="2" customWidth="1"/>
    <col min="13044" max="13044" width="3.21875" style="2" customWidth="1"/>
    <col min="13045" max="13045" width="6.6640625" style="2" customWidth="1"/>
    <col min="13046" max="13046" width="5.44140625" style="2" customWidth="1"/>
    <col min="13047" max="13047" width="5.33203125" style="2" customWidth="1"/>
    <col min="13048" max="13048" width="4.88671875" style="2" customWidth="1"/>
    <col min="13049" max="13049" width="6.33203125" style="2" customWidth="1"/>
    <col min="13050" max="13050" width="2.77734375" style="2" customWidth="1"/>
    <col min="13051" max="13295" width="8.88671875" style="2"/>
    <col min="13296" max="13296" width="23.44140625" style="2" customWidth="1"/>
    <col min="13297" max="13297" width="6.21875" style="2" customWidth="1"/>
    <col min="13298" max="13298" width="5.77734375" style="2" customWidth="1"/>
    <col min="13299" max="13299" width="5.44140625" style="2" customWidth="1"/>
    <col min="13300" max="13300" width="3.21875" style="2" customWidth="1"/>
    <col min="13301" max="13301" width="6.6640625" style="2" customWidth="1"/>
    <col min="13302" max="13302" width="5.44140625" style="2" customWidth="1"/>
    <col min="13303" max="13303" width="5.33203125" style="2" customWidth="1"/>
    <col min="13304" max="13304" width="4.88671875" style="2" customWidth="1"/>
    <col min="13305" max="13305" width="6.33203125" style="2" customWidth="1"/>
    <col min="13306" max="13306" width="2.77734375" style="2" customWidth="1"/>
    <col min="13307" max="13551" width="8.88671875" style="2"/>
    <col min="13552" max="13552" width="23.44140625" style="2" customWidth="1"/>
    <col min="13553" max="13553" width="6.21875" style="2" customWidth="1"/>
    <col min="13554" max="13554" width="5.77734375" style="2" customWidth="1"/>
    <col min="13555" max="13555" width="5.44140625" style="2" customWidth="1"/>
    <col min="13556" max="13556" width="3.21875" style="2" customWidth="1"/>
    <col min="13557" max="13557" width="6.6640625" style="2" customWidth="1"/>
    <col min="13558" max="13558" width="5.44140625" style="2" customWidth="1"/>
    <col min="13559" max="13559" width="5.33203125" style="2" customWidth="1"/>
    <col min="13560" max="13560" width="4.88671875" style="2" customWidth="1"/>
    <col min="13561" max="13561" width="6.33203125" style="2" customWidth="1"/>
    <col min="13562" max="13562" width="2.77734375" style="2" customWidth="1"/>
    <col min="13563" max="13807" width="8.88671875" style="2"/>
    <col min="13808" max="13808" width="23.44140625" style="2" customWidth="1"/>
    <col min="13809" max="13809" width="6.21875" style="2" customWidth="1"/>
    <col min="13810" max="13810" width="5.77734375" style="2" customWidth="1"/>
    <col min="13811" max="13811" width="5.44140625" style="2" customWidth="1"/>
    <col min="13812" max="13812" width="3.21875" style="2" customWidth="1"/>
    <col min="13813" max="13813" width="6.6640625" style="2" customWidth="1"/>
    <col min="13814" max="13814" width="5.44140625" style="2" customWidth="1"/>
    <col min="13815" max="13815" width="5.33203125" style="2" customWidth="1"/>
    <col min="13816" max="13816" width="4.88671875" style="2" customWidth="1"/>
    <col min="13817" max="13817" width="6.33203125" style="2" customWidth="1"/>
    <col min="13818" max="13818" width="2.77734375" style="2" customWidth="1"/>
    <col min="13819" max="14063" width="8.88671875" style="2"/>
    <col min="14064" max="14064" width="23.44140625" style="2" customWidth="1"/>
    <col min="14065" max="14065" width="6.21875" style="2" customWidth="1"/>
    <col min="14066" max="14066" width="5.77734375" style="2" customWidth="1"/>
    <col min="14067" max="14067" width="5.44140625" style="2" customWidth="1"/>
    <col min="14068" max="14068" width="3.21875" style="2" customWidth="1"/>
    <col min="14069" max="14069" width="6.6640625" style="2" customWidth="1"/>
    <col min="14070" max="14070" width="5.44140625" style="2" customWidth="1"/>
    <col min="14071" max="14071" width="5.33203125" style="2" customWidth="1"/>
    <col min="14072" max="14072" width="4.88671875" style="2" customWidth="1"/>
    <col min="14073" max="14073" width="6.33203125" style="2" customWidth="1"/>
    <col min="14074" max="14074" width="2.77734375" style="2" customWidth="1"/>
    <col min="14075" max="14319" width="8.88671875" style="2"/>
    <col min="14320" max="14320" width="23.44140625" style="2" customWidth="1"/>
    <col min="14321" max="14321" width="6.21875" style="2" customWidth="1"/>
    <col min="14322" max="14322" width="5.77734375" style="2" customWidth="1"/>
    <col min="14323" max="14323" width="5.44140625" style="2" customWidth="1"/>
    <col min="14324" max="14324" width="3.21875" style="2" customWidth="1"/>
    <col min="14325" max="14325" width="6.6640625" style="2" customWidth="1"/>
    <col min="14326" max="14326" width="5.44140625" style="2" customWidth="1"/>
    <col min="14327" max="14327" width="5.33203125" style="2" customWidth="1"/>
    <col min="14328" max="14328" width="4.88671875" style="2" customWidth="1"/>
    <col min="14329" max="14329" width="6.33203125" style="2" customWidth="1"/>
    <col min="14330" max="14330" width="2.77734375" style="2" customWidth="1"/>
    <col min="14331" max="14575" width="8.88671875" style="2"/>
    <col min="14576" max="14576" width="23.44140625" style="2" customWidth="1"/>
    <col min="14577" max="14577" width="6.21875" style="2" customWidth="1"/>
    <col min="14578" max="14578" width="5.77734375" style="2" customWidth="1"/>
    <col min="14579" max="14579" width="5.44140625" style="2" customWidth="1"/>
    <col min="14580" max="14580" width="3.21875" style="2" customWidth="1"/>
    <col min="14581" max="14581" width="6.6640625" style="2" customWidth="1"/>
    <col min="14582" max="14582" width="5.44140625" style="2" customWidth="1"/>
    <col min="14583" max="14583" width="5.33203125" style="2" customWidth="1"/>
    <col min="14584" max="14584" width="4.88671875" style="2" customWidth="1"/>
    <col min="14585" max="14585" width="6.33203125" style="2" customWidth="1"/>
    <col min="14586" max="14586" width="2.77734375" style="2" customWidth="1"/>
    <col min="14587" max="14831" width="8.88671875" style="2"/>
    <col min="14832" max="14832" width="23.44140625" style="2" customWidth="1"/>
    <col min="14833" max="14833" width="6.21875" style="2" customWidth="1"/>
    <col min="14834" max="14834" width="5.77734375" style="2" customWidth="1"/>
    <col min="14835" max="14835" width="5.44140625" style="2" customWidth="1"/>
    <col min="14836" max="14836" width="3.21875" style="2" customWidth="1"/>
    <col min="14837" max="14837" width="6.6640625" style="2" customWidth="1"/>
    <col min="14838" max="14838" width="5.44140625" style="2" customWidth="1"/>
    <col min="14839" max="14839" width="5.33203125" style="2" customWidth="1"/>
    <col min="14840" max="14840" width="4.88671875" style="2" customWidth="1"/>
    <col min="14841" max="14841" width="6.33203125" style="2" customWidth="1"/>
    <col min="14842" max="14842" width="2.77734375" style="2" customWidth="1"/>
    <col min="14843" max="15087" width="8.88671875" style="2"/>
    <col min="15088" max="15088" width="23.44140625" style="2" customWidth="1"/>
    <col min="15089" max="15089" width="6.21875" style="2" customWidth="1"/>
    <col min="15090" max="15090" width="5.77734375" style="2" customWidth="1"/>
    <col min="15091" max="15091" width="5.44140625" style="2" customWidth="1"/>
    <col min="15092" max="15092" width="3.21875" style="2" customWidth="1"/>
    <col min="15093" max="15093" width="6.6640625" style="2" customWidth="1"/>
    <col min="15094" max="15094" width="5.44140625" style="2" customWidth="1"/>
    <col min="15095" max="15095" width="5.33203125" style="2" customWidth="1"/>
    <col min="15096" max="15096" width="4.88671875" style="2" customWidth="1"/>
    <col min="15097" max="15097" width="6.33203125" style="2" customWidth="1"/>
    <col min="15098" max="15098" width="2.77734375" style="2" customWidth="1"/>
    <col min="15099" max="15343" width="8.88671875" style="2"/>
    <col min="15344" max="15344" width="23.44140625" style="2" customWidth="1"/>
    <col min="15345" max="15345" width="6.21875" style="2" customWidth="1"/>
    <col min="15346" max="15346" width="5.77734375" style="2" customWidth="1"/>
    <col min="15347" max="15347" width="5.44140625" style="2" customWidth="1"/>
    <col min="15348" max="15348" width="3.21875" style="2" customWidth="1"/>
    <col min="15349" max="15349" width="6.6640625" style="2" customWidth="1"/>
    <col min="15350" max="15350" width="5.44140625" style="2" customWidth="1"/>
    <col min="15351" max="15351" width="5.33203125" style="2" customWidth="1"/>
    <col min="15352" max="15352" width="4.88671875" style="2" customWidth="1"/>
    <col min="15353" max="15353" width="6.33203125" style="2" customWidth="1"/>
    <col min="15354" max="15354" width="2.77734375" style="2" customWidth="1"/>
    <col min="15355" max="15599" width="8.88671875" style="2"/>
    <col min="15600" max="15600" width="23.44140625" style="2" customWidth="1"/>
    <col min="15601" max="15601" width="6.21875" style="2" customWidth="1"/>
    <col min="15602" max="15602" width="5.77734375" style="2" customWidth="1"/>
    <col min="15603" max="15603" width="5.44140625" style="2" customWidth="1"/>
    <col min="15604" max="15604" width="3.21875" style="2" customWidth="1"/>
    <col min="15605" max="15605" width="6.6640625" style="2" customWidth="1"/>
    <col min="15606" max="15606" width="5.44140625" style="2" customWidth="1"/>
    <col min="15607" max="15607" width="5.33203125" style="2" customWidth="1"/>
    <col min="15608" max="15608" width="4.88671875" style="2" customWidth="1"/>
    <col min="15609" max="15609" width="6.33203125" style="2" customWidth="1"/>
    <col min="15610" max="15610" width="2.77734375" style="2" customWidth="1"/>
    <col min="15611" max="15855" width="8.88671875" style="2"/>
    <col min="15856" max="15856" width="23.44140625" style="2" customWidth="1"/>
    <col min="15857" max="15857" width="6.21875" style="2" customWidth="1"/>
    <col min="15858" max="15858" width="5.77734375" style="2" customWidth="1"/>
    <col min="15859" max="15859" width="5.44140625" style="2" customWidth="1"/>
    <col min="15860" max="15860" width="3.21875" style="2" customWidth="1"/>
    <col min="15861" max="15861" width="6.6640625" style="2" customWidth="1"/>
    <col min="15862" max="15862" width="5.44140625" style="2" customWidth="1"/>
    <col min="15863" max="15863" width="5.33203125" style="2" customWidth="1"/>
    <col min="15864" max="15864" width="4.88671875" style="2" customWidth="1"/>
    <col min="15865" max="15865" width="6.33203125" style="2" customWidth="1"/>
    <col min="15866" max="15866" width="2.77734375" style="2" customWidth="1"/>
    <col min="15867" max="16111" width="8.88671875" style="2"/>
    <col min="16112" max="16112" width="23.44140625" style="2" customWidth="1"/>
    <col min="16113" max="16113" width="6.21875" style="2" customWidth="1"/>
    <col min="16114" max="16114" width="5.77734375" style="2" customWidth="1"/>
    <col min="16115" max="16115" width="5.44140625" style="2" customWidth="1"/>
    <col min="16116" max="16116" width="3.21875" style="2" customWidth="1"/>
    <col min="16117" max="16117" width="6.6640625" style="2" customWidth="1"/>
    <col min="16118" max="16118" width="5.44140625" style="2" customWidth="1"/>
    <col min="16119" max="16119" width="5.33203125" style="2" customWidth="1"/>
    <col min="16120" max="16120" width="4.88671875" style="2" customWidth="1"/>
    <col min="16121" max="16121" width="6.33203125" style="2" customWidth="1"/>
    <col min="16122" max="16122" width="2.77734375" style="2" customWidth="1"/>
    <col min="16123" max="16384" width="8.88671875" style="2"/>
  </cols>
  <sheetData>
    <row r="1" spans="1:9" ht="19.5" customHeight="1">
      <c r="A1" s="53"/>
      <c r="B1" s="53"/>
      <c r="C1" s="53"/>
      <c r="D1" s="53"/>
      <c r="E1" s="53"/>
      <c r="F1" s="53"/>
      <c r="G1" s="53"/>
      <c r="H1" s="53"/>
      <c r="I1" s="53"/>
    </row>
    <row r="2" spans="1:9" ht="19.5" customHeight="1">
      <c r="A2" s="53"/>
      <c r="B2" s="53"/>
      <c r="C2" s="53"/>
      <c r="D2" s="53"/>
      <c r="E2" s="53"/>
      <c r="F2" s="53"/>
      <c r="G2" s="53"/>
      <c r="H2" s="53"/>
      <c r="I2" s="53"/>
    </row>
    <row r="3" spans="1:9" ht="19.5" customHeight="1">
      <c r="A3" s="53"/>
      <c r="B3" s="53"/>
      <c r="C3" s="53"/>
      <c r="D3" s="53"/>
      <c r="E3" s="53"/>
      <c r="F3" s="53"/>
      <c r="G3" s="53"/>
      <c r="H3" s="53"/>
      <c r="I3" s="53"/>
    </row>
    <row r="4" spans="1:9" ht="19.5" customHeight="1">
      <c r="A4" s="53"/>
      <c r="B4" s="113" t="s">
        <v>31</v>
      </c>
      <c r="C4" s="114"/>
      <c r="D4" s="114"/>
      <c r="E4" s="115"/>
      <c r="F4" s="53"/>
      <c r="G4" s="53"/>
      <c r="H4" s="53"/>
      <c r="I4" s="53"/>
    </row>
    <row r="5" spans="1:9" ht="19.5" customHeight="1">
      <c r="A5" s="53"/>
      <c r="B5" s="54" t="s">
        <v>32</v>
      </c>
      <c r="C5" s="55" t="s">
        <v>34</v>
      </c>
      <c r="D5" s="55" t="s">
        <v>35</v>
      </c>
      <c r="E5" s="55" t="s">
        <v>36</v>
      </c>
      <c r="F5" s="53"/>
      <c r="G5" s="53"/>
      <c r="H5" s="53"/>
      <c r="I5" s="53"/>
    </row>
    <row r="6" spans="1:9" ht="19.5" customHeight="1">
      <c r="A6" s="53"/>
      <c r="B6" s="56">
        <v>100</v>
      </c>
      <c r="C6" s="57">
        <f>(B6*30+2000)*1.1</f>
        <v>5500</v>
      </c>
      <c r="D6" s="57">
        <f>(B6*20+2000)*1.2</f>
        <v>4800</v>
      </c>
      <c r="E6" s="57">
        <f>(B6*20+2000)*1.1</f>
        <v>4400</v>
      </c>
      <c r="F6" s="53"/>
      <c r="G6" s="53"/>
      <c r="H6" s="53"/>
      <c r="I6" s="53"/>
    </row>
    <row r="7" spans="1:9" ht="19.5" customHeight="1">
      <c r="A7" s="53"/>
      <c r="B7" s="56">
        <v>200</v>
      </c>
      <c r="C7" s="57">
        <f t="shared" ref="C7:C10" si="0">(B7*30+2000)*1.1</f>
        <v>8800</v>
      </c>
      <c r="D7" s="57">
        <f t="shared" ref="D7:D10" si="1">(B7*20+2000)*1.2</f>
        <v>7200</v>
      </c>
      <c r="E7" s="57">
        <f t="shared" ref="E7:E10" si="2">(B7*20+2000)*1.1</f>
        <v>6600.0000000000009</v>
      </c>
      <c r="F7" s="53"/>
      <c r="G7" s="53"/>
      <c r="H7" s="53"/>
      <c r="I7" s="53"/>
    </row>
    <row r="8" spans="1:9" ht="19.5" customHeight="1">
      <c r="A8" s="53"/>
      <c r="B8" s="56">
        <v>300</v>
      </c>
      <c r="C8" s="57">
        <f t="shared" si="0"/>
        <v>12100.000000000002</v>
      </c>
      <c r="D8" s="57">
        <f t="shared" si="1"/>
        <v>9600</v>
      </c>
      <c r="E8" s="57">
        <f t="shared" si="2"/>
        <v>8800</v>
      </c>
      <c r="F8" s="53"/>
      <c r="G8" s="53"/>
      <c r="H8" s="53"/>
      <c r="I8" s="53"/>
    </row>
    <row r="9" spans="1:9" ht="19.5" customHeight="1">
      <c r="A9" s="53"/>
      <c r="B9" s="56">
        <v>400</v>
      </c>
      <c r="C9" s="57">
        <f t="shared" si="0"/>
        <v>15400.000000000002</v>
      </c>
      <c r="D9" s="57">
        <f t="shared" si="1"/>
        <v>12000</v>
      </c>
      <c r="E9" s="57">
        <f t="shared" si="2"/>
        <v>11000</v>
      </c>
      <c r="F9" s="53"/>
      <c r="G9" s="53"/>
      <c r="H9" s="53"/>
      <c r="I9" s="53"/>
    </row>
    <row r="10" spans="1:9" ht="19.5" customHeight="1">
      <c r="A10" s="53"/>
      <c r="B10" s="56">
        <v>500</v>
      </c>
      <c r="C10" s="57">
        <f t="shared" si="0"/>
        <v>18700</v>
      </c>
      <c r="D10" s="57">
        <f t="shared" si="1"/>
        <v>14400</v>
      </c>
      <c r="E10" s="57">
        <f t="shared" si="2"/>
        <v>13200.000000000002</v>
      </c>
      <c r="F10" s="53"/>
      <c r="G10" s="53"/>
      <c r="H10" s="53"/>
      <c r="I10" s="53"/>
    </row>
    <row r="11" spans="1:9" ht="19.5" customHeight="1">
      <c r="A11" s="53"/>
      <c r="B11" s="53"/>
      <c r="C11" s="53"/>
      <c r="D11" s="53"/>
      <c r="E11" s="53" t="s">
        <v>39</v>
      </c>
      <c r="F11" s="53"/>
      <c r="G11" s="53"/>
      <c r="H11" s="53"/>
      <c r="I11" s="53"/>
    </row>
    <row r="12" spans="1:9" ht="19.5" customHeight="1">
      <c r="A12" s="53"/>
      <c r="B12" s="119" t="s">
        <v>37</v>
      </c>
      <c r="C12" s="120"/>
      <c r="D12" s="120"/>
      <c r="E12" s="121"/>
      <c r="F12" s="53"/>
      <c r="G12" s="53"/>
      <c r="H12" s="53"/>
      <c r="I12" s="53"/>
    </row>
    <row r="13" spans="1:9" ht="19.5" customHeight="1">
      <c r="A13" s="53"/>
      <c r="B13" s="54" t="s">
        <v>32</v>
      </c>
      <c r="C13" s="55" t="s">
        <v>34</v>
      </c>
      <c r="D13" s="55" t="s">
        <v>38</v>
      </c>
      <c r="E13" s="55" t="s">
        <v>36</v>
      </c>
      <c r="F13" s="53"/>
      <c r="G13" s="53"/>
      <c r="H13" s="53"/>
      <c r="I13" s="53"/>
    </row>
    <row r="14" spans="1:9" ht="19.5" customHeight="1">
      <c r="A14" s="53"/>
      <c r="B14" s="56">
        <v>10</v>
      </c>
      <c r="C14" s="57">
        <f>(B14*50+500)*1.1</f>
        <v>1100</v>
      </c>
      <c r="D14" s="57">
        <f>(B14*30+500)*1.1</f>
        <v>880.00000000000011</v>
      </c>
      <c r="E14" s="57">
        <f>(B14*20+500)*1.1</f>
        <v>770.00000000000011</v>
      </c>
      <c r="F14" s="53"/>
      <c r="G14" s="53"/>
      <c r="H14" s="53"/>
      <c r="I14" s="53"/>
    </row>
    <row r="15" spans="1:9" ht="19.5" customHeight="1">
      <c r="A15" s="53"/>
      <c r="B15" s="56">
        <v>20</v>
      </c>
      <c r="C15" s="57">
        <f t="shared" ref="C15:C18" si="3">(B15*50+500)*1.1</f>
        <v>1650.0000000000002</v>
      </c>
      <c r="D15" s="57">
        <f t="shared" ref="D15:D18" si="4">(B15*30+500)*1.1</f>
        <v>1210</v>
      </c>
      <c r="E15" s="57">
        <f t="shared" ref="E15:E18" si="5">(B15*20+500)*1.1</f>
        <v>990.00000000000011</v>
      </c>
      <c r="F15" s="53"/>
      <c r="G15" s="53"/>
      <c r="H15" s="53"/>
      <c r="I15" s="53"/>
    </row>
    <row r="16" spans="1:9" ht="19.5" customHeight="1">
      <c r="A16" s="53"/>
      <c r="B16" s="56">
        <v>30</v>
      </c>
      <c r="C16" s="57">
        <f t="shared" si="3"/>
        <v>2200</v>
      </c>
      <c r="D16" s="57">
        <f t="shared" si="4"/>
        <v>1540.0000000000002</v>
      </c>
      <c r="E16" s="57">
        <f t="shared" si="5"/>
        <v>1210</v>
      </c>
      <c r="F16" s="53"/>
      <c r="G16" s="53"/>
      <c r="H16" s="53"/>
      <c r="I16" s="53"/>
    </row>
    <row r="17" spans="1:9" ht="19.5" customHeight="1">
      <c r="A17" s="53"/>
      <c r="B17" s="56">
        <v>40</v>
      </c>
      <c r="C17" s="57">
        <f t="shared" si="3"/>
        <v>2750</v>
      </c>
      <c r="D17" s="57">
        <f t="shared" si="4"/>
        <v>1870.0000000000002</v>
      </c>
      <c r="E17" s="57">
        <f t="shared" si="5"/>
        <v>1430.0000000000002</v>
      </c>
      <c r="F17" s="53"/>
      <c r="G17" s="53"/>
      <c r="H17" s="53"/>
      <c r="I17" s="53"/>
    </row>
    <row r="18" spans="1:9" ht="19.5" customHeight="1">
      <c r="A18" s="53"/>
      <c r="B18" s="56">
        <v>50</v>
      </c>
      <c r="C18" s="57">
        <f t="shared" si="3"/>
        <v>3300.0000000000005</v>
      </c>
      <c r="D18" s="57">
        <f t="shared" si="4"/>
        <v>2200</v>
      </c>
      <c r="E18" s="57">
        <f t="shared" si="5"/>
        <v>1650.0000000000002</v>
      </c>
      <c r="F18" s="53"/>
      <c r="G18" s="53"/>
      <c r="H18" s="53"/>
      <c r="I18" s="53"/>
    </row>
    <row r="19" spans="1:9" ht="19.5" customHeight="1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19.5" customHeight="1">
      <c r="A20" s="53"/>
      <c r="B20" s="116" t="s">
        <v>31</v>
      </c>
      <c r="C20" s="117"/>
      <c r="D20" s="117"/>
      <c r="E20" s="118"/>
      <c r="F20" s="53"/>
      <c r="G20" s="53"/>
      <c r="H20" s="53"/>
      <c r="I20" s="53"/>
    </row>
    <row r="21" spans="1:9" ht="19.5" customHeight="1">
      <c r="A21" s="53"/>
      <c r="B21" s="54" t="s">
        <v>33</v>
      </c>
      <c r="C21" s="55" t="s">
        <v>34</v>
      </c>
      <c r="D21" s="55" t="s">
        <v>35</v>
      </c>
      <c r="E21" s="55" t="s">
        <v>36</v>
      </c>
      <c r="F21" s="53"/>
      <c r="G21" s="53"/>
      <c r="H21" s="53"/>
      <c r="I21" s="53"/>
    </row>
    <row r="22" spans="1:9" ht="19.5" customHeight="1">
      <c r="A22" s="53"/>
      <c r="B22" s="56">
        <v>100</v>
      </c>
      <c r="C22" s="57">
        <f>(B22*15+2000)*1.1</f>
        <v>3850.0000000000005</v>
      </c>
      <c r="D22" s="57">
        <f>(B22*10+2000)*1.2</f>
        <v>3600</v>
      </c>
      <c r="E22" s="57">
        <f>(B22*10+2000)*1.1</f>
        <v>3300.0000000000005</v>
      </c>
      <c r="F22" s="53"/>
      <c r="G22" s="53"/>
      <c r="H22" s="53"/>
      <c r="I22" s="53"/>
    </row>
    <row r="23" spans="1:9" ht="19.5" customHeight="1">
      <c r="A23" s="53"/>
      <c r="B23" s="56">
        <v>200</v>
      </c>
      <c r="C23" s="57">
        <f t="shared" ref="C23:C26" si="6">(B23*15+2000)*1.1</f>
        <v>5500</v>
      </c>
      <c r="D23" s="57">
        <f t="shared" ref="D23:D26" si="7">(B23*10+2000)*1.2</f>
        <v>4800</v>
      </c>
      <c r="E23" s="57">
        <f t="shared" ref="E23:E26" si="8">(B23*10+2000)*1.1</f>
        <v>4400</v>
      </c>
      <c r="F23" s="53"/>
      <c r="G23" s="53"/>
      <c r="H23" s="53"/>
      <c r="I23" s="53"/>
    </row>
    <row r="24" spans="1:9" ht="19.5" customHeight="1">
      <c r="A24" s="53"/>
      <c r="B24" s="56">
        <v>300</v>
      </c>
      <c r="C24" s="57">
        <f t="shared" si="6"/>
        <v>7150.0000000000009</v>
      </c>
      <c r="D24" s="57">
        <f t="shared" si="7"/>
        <v>6000</v>
      </c>
      <c r="E24" s="57">
        <f t="shared" si="8"/>
        <v>5500</v>
      </c>
      <c r="F24" s="53"/>
      <c r="G24" s="53"/>
      <c r="H24" s="53"/>
      <c r="I24" s="53"/>
    </row>
    <row r="25" spans="1:9" ht="19.5" customHeight="1">
      <c r="A25" s="53"/>
      <c r="B25" s="56">
        <v>400</v>
      </c>
      <c r="C25" s="57">
        <f t="shared" si="6"/>
        <v>8800</v>
      </c>
      <c r="D25" s="57">
        <f t="shared" si="7"/>
        <v>7200</v>
      </c>
      <c r="E25" s="57">
        <f t="shared" si="8"/>
        <v>6600.0000000000009</v>
      </c>
      <c r="F25" s="53"/>
      <c r="G25" s="53"/>
      <c r="H25" s="53"/>
      <c r="I25" s="53"/>
    </row>
    <row r="26" spans="1:9" ht="19.5" customHeight="1">
      <c r="A26" s="53"/>
      <c r="B26" s="56">
        <v>500</v>
      </c>
      <c r="C26" s="57">
        <f t="shared" si="6"/>
        <v>10450</v>
      </c>
      <c r="D26" s="57">
        <f t="shared" si="7"/>
        <v>8400</v>
      </c>
      <c r="E26" s="57">
        <f t="shared" si="8"/>
        <v>7700.0000000000009</v>
      </c>
      <c r="F26" s="53"/>
      <c r="G26" s="53"/>
      <c r="H26" s="53"/>
      <c r="I26" s="53"/>
    </row>
    <row r="27" spans="1:9" ht="19.5" customHeight="1">
      <c r="A27" s="53"/>
      <c r="B27" s="53"/>
      <c r="C27" s="53"/>
      <c r="D27" s="53"/>
      <c r="E27" s="53"/>
      <c r="F27" s="53"/>
      <c r="G27" s="53"/>
      <c r="H27" s="53"/>
      <c r="I27" s="53"/>
    </row>
    <row r="28" spans="1:9" ht="19.5" customHeight="1">
      <c r="A28" s="53"/>
      <c r="B28" s="116" t="s">
        <v>44</v>
      </c>
      <c r="C28" s="117"/>
      <c r="D28" s="117"/>
      <c r="E28" s="118"/>
      <c r="F28" s="58" t="s">
        <v>114</v>
      </c>
      <c r="G28" s="53"/>
      <c r="H28" s="53"/>
      <c r="I28" s="53"/>
    </row>
    <row r="29" spans="1:9" ht="20.100000000000001" customHeight="1">
      <c r="A29" s="53"/>
      <c r="B29" s="54" t="s">
        <v>48</v>
      </c>
      <c r="C29" s="55" t="s">
        <v>45</v>
      </c>
      <c r="D29" s="55" t="s">
        <v>46</v>
      </c>
      <c r="E29" s="55" t="s">
        <v>47</v>
      </c>
      <c r="F29" s="59">
        <v>100</v>
      </c>
      <c r="G29" s="53"/>
      <c r="H29" s="53"/>
      <c r="I29" s="53"/>
    </row>
    <row r="30" spans="1:9" ht="20.100000000000001" customHeight="1">
      <c r="A30" s="53"/>
      <c r="B30" s="56">
        <v>100</v>
      </c>
      <c r="C30" s="57">
        <f>((B30*50+5000)*10+12000)*1.1</f>
        <v>123200.00000000001</v>
      </c>
      <c r="D30" s="57">
        <f>((B30*40+3500)*20+12000)*1.1</f>
        <v>178200</v>
      </c>
      <c r="E30" s="57">
        <f>((B30*30+3500)*30+12000)*1.1</f>
        <v>227700.00000000003</v>
      </c>
      <c r="F30" s="60">
        <f>((B30*30+3000)*F29+12000)*1.1</f>
        <v>673200</v>
      </c>
      <c r="G30" s="53"/>
      <c r="H30" s="53"/>
      <c r="I30" s="53"/>
    </row>
    <row r="31" spans="1:9" ht="20.100000000000001" customHeight="1">
      <c r="A31" s="53"/>
      <c r="B31" s="56">
        <v>200</v>
      </c>
      <c r="C31" s="57">
        <f>((B31*30+5000)*10+12000)*1.1</f>
        <v>134200</v>
      </c>
      <c r="D31" s="57">
        <f t="shared" ref="D31:D34" si="9">((B31*40+3500)*20+12000)*1.1</f>
        <v>266200</v>
      </c>
      <c r="E31" s="57">
        <f t="shared" ref="E31:E34" si="10">((B31*30+3500)*30+12000)*1.1</f>
        <v>326700</v>
      </c>
      <c r="F31" s="53"/>
      <c r="G31" s="53"/>
      <c r="H31" s="53"/>
      <c r="I31" s="53"/>
    </row>
    <row r="32" spans="1:9" ht="20.100000000000001" customHeight="1">
      <c r="A32" s="53"/>
      <c r="B32" s="56">
        <v>300</v>
      </c>
      <c r="C32" s="57">
        <f>((B32*30+5000)*10+12000)*1.1</f>
        <v>167200</v>
      </c>
      <c r="D32" s="57">
        <f t="shared" si="9"/>
        <v>354200</v>
      </c>
      <c r="E32" s="57">
        <f t="shared" si="10"/>
        <v>425700.00000000006</v>
      </c>
      <c r="F32" s="53"/>
      <c r="G32" s="53"/>
      <c r="H32" s="53"/>
      <c r="I32" s="53"/>
    </row>
    <row r="33" spans="1:9" ht="20.100000000000001" customHeight="1">
      <c r="A33" s="53"/>
      <c r="B33" s="56">
        <v>400</v>
      </c>
      <c r="C33" s="57">
        <f t="shared" ref="C33" si="11">((B33*30+5000)*10+12000)*1.1</f>
        <v>200200.00000000003</v>
      </c>
      <c r="D33" s="57">
        <f t="shared" si="9"/>
        <v>442200.00000000006</v>
      </c>
      <c r="E33" s="57">
        <f t="shared" si="10"/>
        <v>524700</v>
      </c>
      <c r="F33" s="53"/>
      <c r="G33" s="53"/>
      <c r="H33" s="53"/>
      <c r="I33" s="53"/>
    </row>
    <row r="34" spans="1:9" ht="20.100000000000001" customHeight="1">
      <c r="A34" s="53"/>
      <c r="B34" s="56">
        <v>500</v>
      </c>
      <c r="C34" s="57">
        <f>((B34*30+5000)*10+12000)*1.1</f>
        <v>233200.00000000003</v>
      </c>
      <c r="D34" s="57">
        <f t="shared" si="9"/>
        <v>530200</v>
      </c>
      <c r="E34" s="57">
        <f t="shared" si="10"/>
        <v>623700</v>
      </c>
      <c r="F34" s="53"/>
      <c r="G34" s="53"/>
      <c r="H34" s="53"/>
      <c r="I34" s="53"/>
    </row>
    <row r="35" spans="1:9" ht="20.100000000000001" customHeight="1">
      <c r="A35" s="53"/>
      <c r="B35" s="53"/>
      <c r="C35" s="53">
        <v>125000</v>
      </c>
      <c r="D35" s="53">
        <v>150000</v>
      </c>
      <c r="E35" s="53">
        <v>180000</v>
      </c>
      <c r="F35" s="53"/>
      <c r="G35" s="53"/>
      <c r="H35" s="53"/>
      <c r="I35" s="53"/>
    </row>
    <row r="36" spans="1:9" ht="20.100000000000001" customHeight="1">
      <c r="A36" s="53"/>
      <c r="B36" s="53"/>
      <c r="C36" s="53"/>
      <c r="D36" s="53"/>
      <c r="E36" s="53"/>
      <c r="F36" s="53"/>
      <c r="G36" s="53"/>
      <c r="H36" s="53"/>
      <c r="I36" s="53"/>
    </row>
    <row r="37" spans="1:9" ht="20.100000000000001" customHeight="1">
      <c r="A37" s="53"/>
      <c r="B37" s="53"/>
      <c r="C37" s="53"/>
      <c r="D37" s="53"/>
      <c r="E37" s="53"/>
      <c r="F37" s="53"/>
      <c r="G37" s="53"/>
      <c r="H37" s="53"/>
      <c r="I37" s="53"/>
    </row>
    <row r="38" spans="1:9" ht="20.100000000000001" customHeight="1">
      <c r="A38" s="53"/>
      <c r="B38" s="53"/>
      <c r="C38" s="53"/>
      <c r="D38" s="53"/>
      <c r="E38" s="53"/>
      <c r="F38" s="53"/>
      <c r="G38" s="53"/>
      <c r="H38" s="53"/>
      <c r="I38" s="53"/>
    </row>
    <row r="39" spans="1:9" ht="20.100000000000001" customHeight="1">
      <c r="A39" s="53"/>
      <c r="B39" s="53"/>
      <c r="C39" s="53"/>
      <c r="D39" s="53"/>
      <c r="E39" s="53"/>
      <c r="F39" s="53"/>
      <c r="G39" s="53"/>
      <c r="H39" s="53"/>
      <c r="I39" s="53"/>
    </row>
    <row r="40" spans="1:9" ht="18" customHeight="1">
      <c r="A40" s="53"/>
      <c r="B40" s="53"/>
      <c r="C40" s="53"/>
      <c r="D40" s="53"/>
      <c r="E40" s="53"/>
      <c r="F40" s="53"/>
      <c r="G40" s="53"/>
      <c r="H40" s="53"/>
      <c r="I40" s="53"/>
    </row>
    <row r="41" spans="1:9" ht="18" customHeight="1">
      <c r="A41" s="53"/>
      <c r="B41" s="53"/>
      <c r="C41" s="53"/>
      <c r="D41" s="53"/>
      <c r="E41" s="53"/>
      <c r="F41" s="53"/>
      <c r="G41" s="53"/>
      <c r="H41" s="53"/>
      <c r="I41" s="53"/>
    </row>
    <row r="42" spans="1:9" ht="18" customHeight="1">
      <c r="A42" s="53"/>
      <c r="B42" s="53"/>
      <c r="C42" s="53"/>
      <c r="D42" s="53"/>
      <c r="E42" s="53"/>
      <c r="F42" s="53"/>
      <c r="G42" s="53"/>
      <c r="H42" s="53"/>
      <c r="I42" s="53"/>
    </row>
    <row r="43" spans="1:9">
      <c r="A43" s="53"/>
      <c r="B43" s="53"/>
      <c r="C43" s="53"/>
      <c r="D43" s="53"/>
      <c r="E43" s="53"/>
      <c r="F43" s="53"/>
      <c r="G43" s="53"/>
      <c r="H43" s="53"/>
      <c r="I43" s="53"/>
    </row>
    <row r="44" spans="1:9">
      <c r="A44" s="53"/>
      <c r="B44" s="53"/>
      <c r="C44" s="53"/>
      <c r="D44" s="53"/>
      <c r="E44" s="53"/>
      <c r="F44" s="53"/>
      <c r="G44" s="53"/>
      <c r="H44" s="53"/>
      <c r="I44" s="53"/>
    </row>
    <row r="50" ht="18.75" customHeight="1"/>
    <row r="51" ht="7.5" customHeight="1"/>
    <row r="52" ht="12" customHeight="1"/>
  </sheetData>
  <mergeCells count="4">
    <mergeCell ref="B4:E4"/>
    <mergeCell ref="B20:E20"/>
    <mergeCell ref="B12:E12"/>
    <mergeCell ref="B28:E28"/>
  </mergeCells>
  <phoneticPr fontId="3" type="noConversion"/>
  <pageMargins left="0.75" right="0.64" top="0.53" bottom="0.8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4"/>
  <sheetViews>
    <sheetView workbookViewId="0">
      <selection activeCell="J34" sqref="J34"/>
    </sheetView>
  </sheetViews>
  <sheetFormatPr defaultColWidth="8.88671875" defaultRowHeight="16.5"/>
  <cols>
    <col min="1" max="1" width="7.33203125" style="38" customWidth="1"/>
    <col min="2" max="2" width="7.109375" style="38" customWidth="1"/>
    <col min="3" max="3" width="5.109375" style="38" customWidth="1"/>
    <col min="4" max="4" width="17" style="38" customWidth="1"/>
    <col min="5" max="5" width="7.44140625" style="38" customWidth="1"/>
    <col min="6" max="6" width="8.6640625" style="38" customWidth="1"/>
    <col min="7" max="16384" width="8.88671875" style="38"/>
  </cols>
  <sheetData>
    <row r="1" spans="1:9" ht="40.5" customHeight="1">
      <c r="A1" s="131" t="s">
        <v>80</v>
      </c>
      <c r="B1" s="131"/>
      <c r="C1" s="131"/>
      <c r="D1" s="131"/>
      <c r="E1" s="131"/>
      <c r="F1" s="131"/>
      <c r="G1" s="131"/>
      <c r="H1" s="131"/>
      <c r="I1" s="131"/>
    </row>
    <row r="2" spans="1:9" ht="21.75" customHeight="1">
      <c r="A2" s="44"/>
      <c r="B2" s="44"/>
      <c r="C2" s="44"/>
      <c r="D2" s="44"/>
      <c r="E2" s="44"/>
      <c r="F2" s="44"/>
      <c r="G2" s="44"/>
      <c r="H2" s="44"/>
      <c r="I2" s="44"/>
    </row>
    <row r="3" spans="1:9" ht="17.25">
      <c r="A3" s="41" t="s">
        <v>79</v>
      </c>
      <c r="B3" s="40"/>
      <c r="C3" s="41" t="s">
        <v>87</v>
      </c>
      <c r="D3" s="40"/>
      <c r="E3" s="41" t="s">
        <v>78</v>
      </c>
      <c r="F3" s="130"/>
      <c r="G3" s="130"/>
      <c r="H3" s="41" t="s">
        <v>86</v>
      </c>
      <c r="I3" s="43" t="s">
        <v>91</v>
      </c>
    </row>
    <row r="4" spans="1:9" ht="17.25">
      <c r="A4" s="42" t="s">
        <v>77</v>
      </c>
      <c r="B4" s="129" t="s">
        <v>82</v>
      </c>
      <c r="C4" s="129"/>
      <c r="D4" s="129"/>
      <c r="E4" s="41" t="s">
        <v>85</v>
      </c>
      <c r="F4" s="130" t="s">
        <v>95</v>
      </c>
      <c r="G4" s="130"/>
      <c r="H4" s="41" t="s">
        <v>83</v>
      </c>
      <c r="I4" s="40"/>
    </row>
    <row r="5" spans="1:9" ht="17.25">
      <c r="A5" s="42" t="s">
        <v>96</v>
      </c>
      <c r="B5" s="129"/>
      <c r="C5" s="129"/>
      <c r="D5" s="129"/>
      <c r="E5" s="47" t="s">
        <v>84</v>
      </c>
      <c r="F5" s="130" t="s">
        <v>88</v>
      </c>
      <c r="G5" s="130"/>
      <c r="H5" s="47" t="s">
        <v>84</v>
      </c>
      <c r="I5" s="43" t="s">
        <v>89</v>
      </c>
    </row>
    <row r="6" spans="1:9" ht="18" customHeight="1">
      <c r="A6" s="122" t="s">
        <v>93</v>
      </c>
      <c r="B6" s="124"/>
      <c r="C6" s="124"/>
      <c r="D6" s="124"/>
      <c r="E6" s="45"/>
      <c r="F6" s="45"/>
      <c r="G6" s="125" t="s">
        <v>90</v>
      </c>
      <c r="H6" s="127" t="s">
        <v>92</v>
      </c>
      <c r="I6" s="127"/>
    </row>
    <row r="7" spans="1:9" ht="16.5" customHeight="1" thickBot="1">
      <c r="A7" s="123"/>
      <c r="B7" s="39"/>
      <c r="C7" s="39"/>
      <c r="D7" s="39"/>
      <c r="E7" s="46" t="s">
        <v>94</v>
      </c>
      <c r="F7" s="46"/>
      <c r="G7" s="126"/>
      <c r="H7" s="128"/>
      <c r="I7" s="128"/>
    </row>
    <row r="8" spans="1:9" ht="48" customHeight="1"/>
    <row r="9" spans="1:9" ht="17.25">
      <c r="A9" s="41" t="s">
        <v>79</v>
      </c>
      <c r="B9" s="40"/>
      <c r="C9" s="41" t="s">
        <v>87</v>
      </c>
      <c r="D9" s="40"/>
      <c r="E9" s="41" t="s">
        <v>78</v>
      </c>
      <c r="F9" s="130"/>
      <c r="G9" s="130"/>
      <c r="H9" s="41" t="s">
        <v>86</v>
      </c>
      <c r="I9" s="43" t="s">
        <v>91</v>
      </c>
    </row>
    <row r="10" spans="1:9" ht="17.25">
      <c r="A10" s="42" t="s">
        <v>77</v>
      </c>
      <c r="B10" s="129" t="s">
        <v>82</v>
      </c>
      <c r="C10" s="129"/>
      <c r="D10" s="129"/>
      <c r="E10" s="41" t="s">
        <v>85</v>
      </c>
      <c r="F10" s="130" t="s">
        <v>95</v>
      </c>
      <c r="G10" s="130"/>
      <c r="H10" s="41" t="s">
        <v>83</v>
      </c>
      <c r="I10" s="40"/>
    </row>
    <row r="11" spans="1:9" ht="17.25">
      <c r="A11" s="42" t="s">
        <v>96</v>
      </c>
      <c r="B11" s="129"/>
      <c r="C11" s="129"/>
      <c r="D11" s="129"/>
      <c r="E11" s="47" t="s">
        <v>84</v>
      </c>
      <c r="F11" s="130" t="s">
        <v>88</v>
      </c>
      <c r="G11" s="130"/>
      <c r="H11" s="47" t="s">
        <v>84</v>
      </c>
      <c r="I11" s="43" t="s">
        <v>89</v>
      </c>
    </row>
    <row r="12" spans="1:9" ht="18" customHeight="1">
      <c r="A12" s="122" t="s">
        <v>93</v>
      </c>
      <c r="B12" s="124"/>
      <c r="C12" s="124"/>
      <c r="D12" s="124"/>
      <c r="E12" s="45"/>
      <c r="F12" s="45"/>
      <c r="G12" s="125" t="s">
        <v>90</v>
      </c>
      <c r="H12" s="127" t="s">
        <v>92</v>
      </c>
      <c r="I12" s="127"/>
    </row>
    <row r="13" spans="1:9" ht="16.5" customHeight="1" thickBot="1">
      <c r="A13" s="123"/>
      <c r="B13" s="39"/>
      <c r="C13" s="39"/>
      <c r="D13" s="39"/>
      <c r="E13" s="46" t="s">
        <v>94</v>
      </c>
      <c r="F13" s="46"/>
      <c r="G13" s="126"/>
      <c r="H13" s="128"/>
      <c r="I13" s="128"/>
    </row>
    <row r="14" spans="1:9" ht="48" customHeight="1"/>
    <row r="15" spans="1:9" ht="17.25">
      <c r="A15" s="41" t="s">
        <v>79</v>
      </c>
      <c r="B15" s="40"/>
      <c r="C15" s="41" t="s">
        <v>87</v>
      </c>
      <c r="D15" s="40"/>
      <c r="E15" s="41" t="s">
        <v>78</v>
      </c>
      <c r="F15" s="130"/>
      <c r="G15" s="130"/>
      <c r="H15" s="41" t="s">
        <v>86</v>
      </c>
      <c r="I15" s="43" t="s">
        <v>91</v>
      </c>
    </row>
    <row r="16" spans="1:9" ht="17.25">
      <c r="A16" s="42" t="s">
        <v>77</v>
      </c>
      <c r="B16" s="129" t="s">
        <v>82</v>
      </c>
      <c r="C16" s="129"/>
      <c r="D16" s="129"/>
      <c r="E16" s="41" t="s">
        <v>85</v>
      </c>
      <c r="F16" s="130" t="s">
        <v>95</v>
      </c>
      <c r="G16" s="130"/>
      <c r="H16" s="41" t="s">
        <v>83</v>
      </c>
      <c r="I16" s="40"/>
    </row>
    <row r="17" spans="1:9" ht="17.25">
      <c r="A17" s="42" t="s">
        <v>96</v>
      </c>
      <c r="B17" s="129"/>
      <c r="C17" s="129"/>
      <c r="D17" s="129"/>
      <c r="E17" s="47" t="s">
        <v>84</v>
      </c>
      <c r="F17" s="130" t="s">
        <v>88</v>
      </c>
      <c r="G17" s="130"/>
      <c r="H17" s="47" t="s">
        <v>84</v>
      </c>
      <c r="I17" s="43" t="s">
        <v>89</v>
      </c>
    </row>
    <row r="18" spans="1:9" ht="18" customHeight="1">
      <c r="A18" s="122" t="s">
        <v>93</v>
      </c>
      <c r="B18" s="124"/>
      <c r="C18" s="124"/>
      <c r="D18" s="124"/>
      <c r="E18" s="45"/>
      <c r="F18" s="45"/>
      <c r="G18" s="125" t="s">
        <v>90</v>
      </c>
      <c r="H18" s="127" t="s">
        <v>92</v>
      </c>
      <c r="I18" s="127"/>
    </row>
    <row r="19" spans="1:9" ht="16.5" customHeight="1" thickBot="1">
      <c r="A19" s="123"/>
      <c r="B19" s="39"/>
      <c r="C19" s="39"/>
      <c r="D19" s="39"/>
      <c r="E19" s="46" t="s">
        <v>94</v>
      </c>
      <c r="F19" s="46"/>
      <c r="G19" s="126"/>
      <c r="H19" s="128"/>
      <c r="I19" s="128"/>
    </row>
    <row r="20" spans="1:9" ht="48" customHeight="1"/>
    <row r="21" spans="1:9" ht="17.25">
      <c r="A21" s="41" t="s">
        <v>79</v>
      </c>
      <c r="B21" s="40"/>
      <c r="C21" s="41" t="s">
        <v>87</v>
      </c>
      <c r="D21" s="40"/>
      <c r="E21" s="41" t="s">
        <v>78</v>
      </c>
      <c r="F21" s="130"/>
      <c r="G21" s="130"/>
      <c r="H21" s="41" t="s">
        <v>86</v>
      </c>
      <c r="I21" s="43" t="s">
        <v>91</v>
      </c>
    </row>
    <row r="22" spans="1:9" ht="17.25">
      <c r="A22" s="42" t="s">
        <v>77</v>
      </c>
      <c r="B22" s="129" t="s">
        <v>82</v>
      </c>
      <c r="C22" s="129"/>
      <c r="D22" s="129"/>
      <c r="E22" s="41" t="s">
        <v>85</v>
      </c>
      <c r="F22" s="130" t="s">
        <v>95</v>
      </c>
      <c r="G22" s="130"/>
      <c r="H22" s="41" t="s">
        <v>83</v>
      </c>
      <c r="I22" s="40"/>
    </row>
    <row r="23" spans="1:9" ht="17.25">
      <c r="A23" s="42" t="s">
        <v>96</v>
      </c>
      <c r="B23" s="129"/>
      <c r="C23" s="129"/>
      <c r="D23" s="129"/>
      <c r="E23" s="47" t="s">
        <v>84</v>
      </c>
      <c r="F23" s="130" t="s">
        <v>88</v>
      </c>
      <c r="G23" s="130"/>
      <c r="H23" s="47" t="s">
        <v>84</v>
      </c>
      <c r="I23" s="43" t="s">
        <v>89</v>
      </c>
    </row>
    <row r="24" spans="1:9" ht="18" customHeight="1">
      <c r="A24" s="122" t="s">
        <v>93</v>
      </c>
      <c r="B24" s="124"/>
      <c r="C24" s="124"/>
      <c r="D24" s="124"/>
      <c r="E24" s="45"/>
      <c r="F24" s="45"/>
      <c r="G24" s="125" t="s">
        <v>90</v>
      </c>
      <c r="H24" s="127" t="s">
        <v>92</v>
      </c>
      <c r="I24" s="127"/>
    </row>
    <row r="25" spans="1:9" ht="16.5" customHeight="1" thickBot="1">
      <c r="A25" s="123"/>
      <c r="B25" s="39"/>
      <c r="C25" s="39"/>
      <c r="D25" s="39"/>
      <c r="E25" s="46" t="s">
        <v>94</v>
      </c>
      <c r="F25" s="46"/>
      <c r="G25" s="126"/>
      <c r="H25" s="128"/>
      <c r="I25" s="128"/>
    </row>
    <row r="26" spans="1:9" ht="48" customHeight="1"/>
    <row r="27" spans="1:9" ht="17.25">
      <c r="A27" s="41" t="s">
        <v>79</v>
      </c>
      <c r="B27" s="40"/>
      <c r="C27" s="41" t="s">
        <v>87</v>
      </c>
      <c r="D27" s="40"/>
      <c r="E27" s="41" t="s">
        <v>78</v>
      </c>
      <c r="F27" s="130"/>
      <c r="G27" s="130"/>
      <c r="H27" s="41" t="s">
        <v>86</v>
      </c>
      <c r="I27" s="43" t="s">
        <v>91</v>
      </c>
    </row>
    <row r="28" spans="1:9" ht="17.25">
      <c r="A28" s="42" t="s">
        <v>77</v>
      </c>
      <c r="B28" s="129" t="s">
        <v>82</v>
      </c>
      <c r="C28" s="129"/>
      <c r="D28" s="129"/>
      <c r="E28" s="41" t="s">
        <v>85</v>
      </c>
      <c r="F28" s="130" t="s">
        <v>95</v>
      </c>
      <c r="G28" s="130"/>
      <c r="H28" s="41" t="s">
        <v>83</v>
      </c>
      <c r="I28" s="40"/>
    </row>
    <row r="29" spans="1:9" ht="17.25">
      <c r="A29" s="42" t="s">
        <v>96</v>
      </c>
      <c r="B29" s="129"/>
      <c r="C29" s="129"/>
      <c r="D29" s="129"/>
      <c r="E29" s="47" t="s">
        <v>84</v>
      </c>
      <c r="F29" s="130" t="s">
        <v>88</v>
      </c>
      <c r="G29" s="130"/>
      <c r="H29" s="47" t="s">
        <v>84</v>
      </c>
      <c r="I29" s="43" t="s">
        <v>89</v>
      </c>
    </row>
    <row r="30" spans="1:9" ht="18" customHeight="1">
      <c r="A30" s="122" t="s">
        <v>93</v>
      </c>
      <c r="B30" s="124"/>
      <c r="C30" s="124"/>
      <c r="D30" s="124"/>
      <c r="E30" s="45"/>
      <c r="F30" s="45"/>
      <c r="G30" s="125" t="s">
        <v>90</v>
      </c>
      <c r="H30" s="127" t="s">
        <v>92</v>
      </c>
      <c r="I30" s="127"/>
    </row>
    <row r="31" spans="1:9" ht="16.5" customHeight="1" thickBot="1">
      <c r="A31" s="123"/>
      <c r="B31" s="39"/>
      <c r="C31" s="39"/>
      <c r="D31" s="39"/>
      <c r="E31" s="46" t="s">
        <v>94</v>
      </c>
      <c r="F31" s="46"/>
      <c r="G31" s="126"/>
      <c r="H31" s="128"/>
      <c r="I31" s="128"/>
    </row>
    <row r="33" spans="1:9">
      <c r="H33" s="38" t="s">
        <v>81</v>
      </c>
    </row>
    <row r="34" spans="1:9" ht="40.5" customHeight="1">
      <c r="A34" s="131" t="s">
        <v>97</v>
      </c>
      <c r="B34" s="131"/>
      <c r="C34" s="131"/>
      <c r="D34" s="131"/>
      <c r="E34" s="131"/>
      <c r="F34" s="131"/>
      <c r="G34" s="131"/>
      <c r="H34" s="131"/>
      <c r="I34" s="131"/>
    </row>
    <row r="35" spans="1:9" ht="21.75" customHeight="1">
      <c r="A35" s="44"/>
      <c r="B35" s="44"/>
      <c r="C35" s="44"/>
      <c r="D35" s="44"/>
      <c r="E35" s="44"/>
      <c r="F35" s="44"/>
      <c r="G35" s="44"/>
      <c r="H35" s="44"/>
      <c r="I35" s="43"/>
    </row>
    <row r="36" spans="1:9" ht="17.25">
      <c r="A36" s="41" t="s">
        <v>79</v>
      </c>
      <c r="B36" s="40"/>
      <c r="C36" s="41" t="s">
        <v>87</v>
      </c>
      <c r="D36" s="40"/>
      <c r="E36" s="41" t="s">
        <v>78</v>
      </c>
      <c r="F36" s="130"/>
      <c r="G36" s="130"/>
      <c r="H36" s="41" t="s">
        <v>86</v>
      </c>
      <c r="I36" s="43" t="s">
        <v>91</v>
      </c>
    </row>
    <row r="37" spans="1:9" ht="17.25">
      <c r="A37" s="42" t="s">
        <v>77</v>
      </c>
      <c r="B37" s="129" t="s">
        <v>82</v>
      </c>
      <c r="C37" s="129"/>
      <c r="D37" s="129"/>
      <c r="E37" s="41" t="s">
        <v>85</v>
      </c>
      <c r="F37" s="130" t="s">
        <v>95</v>
      </c>
      <c r="G37" s="130"/>
      <c r="H37" s="41" t="s">
        <v>83</v>
      </c>
      <c r="I37" s="40"/>
    </row>
    <row r="38" spans="1:9" ht="17.25">
      <c r="A38" s="42" t="s">
        <v>96</v>
      </c>
      <c r="B38" s="129"/>
      <c r="C38" s="129"/>
      <c r="D38" s="129"/>
      <c r="E38" s="47" t="s">
        <v>84</v>
      </c>
      <c r="F38" s="130" t="s">
        <v>88</v>
      </c>
      <c r="G38" s="130"/>
      <c r="H38" s="47" t="s">
        <v>84</v>
      </c>
      <c r="I38" s="43" t="s">
        <v>89</v>
      </c>
    </row>
    <row r="39" spans="1:9" ht="18" customHeight="1">
      <c r="A39" s="122" t="s">
        <v>93</v>
      </c>
      <c r="B39" s="124"/>
      <c r="C39" s="124"/>
      <c r="D39" s="124"/>
      <c r="E39" s="45"/>
      <c r="F39" s="45"/>
      <c r="G39" s="125" t="s">
        <v>90</v>
      </c>
      <c r="H39" s="127" t="s">
        <v>92</v>
      </c>
      <c r="I39" s="127"/>
    </row>
    <row r="40" spans="1:9" ht="16.5" customHeight="1" thickBot="1">
      <c r="A40" s="123"/>
      <c r="B40" s="39"/>
      <c r="C40" s="39"/>
      <c r="D40" s="39"/>
      <c r="E40" s="46" t="s">
        <v>94</v>
      </c>
      <c r="F40" s="46"/>
      <c r="G40" s="126"/>
      <c r="H40" s="128"/>
      <c r="I40" s="128"/>
    </row>
    <row r="41" spans="1:9" ht="48" customHeight="1"/>
    <row r="42" spans="1:9" ht="17.25">
      <c r="A42" s="41" t="s">
        <v>79</v>
      </c>
      <c r="B42" s="40"/>
      <c r="C42" s="41" t="s">
        <v>87</v>
      </c>
      <c r="D42" s="40"/>
      <c r="E42" s="41" t="s">
        <v>78</v>
      </c>
      <c r="F42" s="130"/>
      <c r="G42" s="130"/>
      <c r="H42" s="41" t="s">
        <v>86</v>
      </c>
      <c r="I42" s="43" t="s">
        <v>91</v>
      </c>
    </row>
    <row r="43" spans="1:9" ht="17.25">
      <c r="A43" s="42" t="s">
        <v>77</v>
      </c>
      <c r="B43" s="129" t="s">
        <v>82</v>
      </c>
      <c r="C43" s="129"/>
      <c r="D43" s="129"/>
      <c r="E43" s="41" t="s">
        <v>85</v>
      </c>
      <c r="F43" s="130" t="s">
        <v>95</v>
      </c>
      <c r="G43" s="130"/>
      <c r="H43" s="41" t="s">
        <v>83</v>
      </c>
      <c r="I43" s="40"/>
    </row>
    <row r="44" spans="1:9" ht="17.25">
      <c r="A44" s="42" t="s">
        <v>96</v>
      </c>
      <c r="B44" s="129"/>
      <c r="C44" s="129"/>
      <c r="D44" s="129"/>
      <c r="E44" s="47" t="s">
        <v>84</v>
      </c>
      <c r="F44" s="130" t="s">
        <v>88</v>
      </c>
      <c r="G44" s="130"/>
      <c r="H44" s="47" t="s">
        <v>84</v>
      </c>
      <c r="I44" s="43" t="s">
        <v>89</v>
      </c>
    </row>
    <row r="45" spans="1:9" ht="18" customHeight="1">
      <c r="A45" s="122" t="s">
        <v>93</v>
      </c>
      <c r="B45" s="124"/>
      <c r="C45" s="124"/>
      <c r="D45" s="124"/>
      <c r="E45" s="45"/>
      <c r="F45" s="45"/>
      <c r="G45" s="125" t="s">
        <v>90</v>
      </c>
      <c r="H45" s="127" t="s">
        <v>92</v>
      </c>
      <c r="I45" s="127"/>
    </row>
    <row r="46" spans="1:9" ht="16.5" customHeight="1" thickBot="1">
      <c r="A46" s="123"/>
      <c r="B46" s="39"/>
      <c r="C46" s="39"/>
      <c r="D46" s="39"/>
      <c r="E46" s="46" t="s">
        <v>94</v>
      </c>
      <c r="F46" s="46"/>
      <c r="G46" s="126"/>
      <c r="H46" s="128"/>
      <c r="I46" s="128"/>
    </row>
    <row r="47" spans="1:9" ht="48" customHeight="1"/>
    <row r="48" spans="1:9" ht="17.25">
      <c r="A48" s="41" t="s">
        <v>79</v>
      </c>
      <c r="B48" s="40"/>
      <c r="C48" s="41" t="s">
        <v>87</v>
      </c>
      <c r="D48" s="40"/>
      <c r="E48" s="41" t="s">
        <v>78</v>
      </c>
      <c r="F48" s="130"/>
      <c r="G48" s="130"/>
      <c r="H48" s="41" t="s">
        <v>86</v>
      </c>
      <c r="I48" s="43" t="s">
        <v>91</v>
      </c>
    </row>
    <row r="49" spans="1:9" ht="17.25">
      <c r="A49" s="42" t="s">
        <v>77</v>
      </c>
      <c r="B49" s="129" t="s">
        <v>82</v>
      </c>
      <c r="C49" s="129"/>
      <c r="D49" s="129"/>
      <c r="E49" s="41" t="s">
        <v>85</v>
      </c>
      <c r="F49" s="130" t="s">
        <v>95</v>
      </c>
      <c r="G49" s="130"/>
      <c r="H49" s="41" t="s">
        <v>83</v>
      </c>
      <c r="I49" s="40"/>
    </row>
    <row r="50" spans="1:9" ht="17.25">
      <c r="A50" s="42" t="s">
        <v>96</v>
      </c>
      <c r="B50" s="129"/>
      <c r="C50" s="129"/>
      <c r="D50" s="129"/>
      <c r="E50" s="47" t="s">
        <v>84</v>
      </c>
      <c r="F50" s="130" t="s">
        <v>88</v>
      </c>
      <c r="G50" s="130"/>
      <c r="H50" s="47" t="s">
        <v>84</v>
      </c>
      <c r="I50" s="43" t="s">
        <v>89</v>
      </c>
    </row>
    <row r="51" spans="1:9" ht="18" customHeight="1">
      <c r="A51" s="122" t="s">
        <v>93</v>
      </c>
      <c r="B51" s="124"/>
      <c r="C51" s="124"/>
      <c r="D51" s="124"/>
      <c r="E51" s="45"/>
      <c r="F51" s="45"/>
      <c r="G51" s="125" t="s">
        <v>90</v>
      </c>
      <c r="H51" s="127" t="s">
        <v>92</v>
      </c>
      <c r="I51" s="127"/>
    </row>
    <row r="52" spans="1:9" ht="16.5" customHeight="1" thickBot="1">
      <c r="A52" s="123"/>
      <c r="B52" s="39"/>
      <c r="C52" s="39"/>
      <c r="D52" s="39"/>
      <c r="E52" s="46" t="s">
        <v>94</v>
      </c>
      <c r="F52" s="46"/>
      <c r="G52" s="126"/>
      <c r="H52" s="128"/>
      <c r="I52" s="128"/>
    </row>
    <row r="53" spans="1:9" ht="48" customHeight="1"/>
    <row r="54" spans="1:9" ht="17.25">
      <c r="A54" s="41" t="s">
        <v>79</v>
      </c>
      <c r="B54" s="40"/>
      <c r="C54" s="41" t="s">
        <v>87</v>
      </c>
      <c r="D54" s="40"/>
      <c r="E54" s="41" t="s">
        <v>78</v>
      </c>
      <c r="F54" s="130"/>
      <c r="G54" s="130"/>
      <c r="H54" s="41" t="s">
        <v>86</v>
      </c>
      <c r="I54" s="43" t="s">
        <v>91</v>
      </c>
    </row>
    <row r="55" spans="1:9" ht="17.25">
      <c r="A55" s="42" t="s">
        <v>77</v>
      </c>
      <c r="B55" s="129" t="s">
        <v>82</v>
      </c>
      <c r="C55" s="129"/>
      <c r="D55" s="129"/>
      <c r="E55" s="41" t="s">
        <v>85</v>
      </c>
      <c r="F55" s="130" t="s">
        <v>95</v>
      </c>
      <c r="G55" s="130"/>
      <c r="H55" s="41" t="s">
        <v>83</v>
      </c>
      <c r="I55" s="40"/>
    </row>
    <row r="56" spans="1:9" ht="17.25">
      <c r="A56" s="42" t="s">
        <v>96</v>
      </c>
      <c r="B56" s="129"/>
      <c r="C56" s="129"/>
      <c r="D56" s="129"/>
      <c r="E56" s="47" t="s">
        <v>84</v>
      </c>
      <c r="F56" s="130" t="s">
        <v>88</v>
      </c>
      <c r="G56" s="130"/>
      <c r="H56" s="47" t="s">
        <v>84</v>
      </c>
      <c r="I56" s="43" t="s">
        <v>89</v>
      </c>
    </row>
    <row r="57" spans="1:9" ht="18" customHeight="1">
      <c r="A57" s="122" t="s">
        <v>93</v>
      </c>
      <c r="B57" s="124"/>
      <c r="C57" s="124"/>
      <c r="D57" s="124"/>
      <c r="E57" s="45"/>
      <c r="F57" s="45"/>
      <c r="G57" s="125" t="s">
        <v>90</v>
      </c>
      <c r="H57" s="127" t="s">
        <v>92</v>
      </c>
      <c r="I57" s="127"/>
    </row>
    <row r="58" spans="1:9" ht="16.5" customHeight="1" thickBot="1">
      <c r="A58" s="123"/>
      <c r="B58" s="39"/>
      <c r="C58" s="39"/>
      <c r="D58" s="39"/>
      <c r="E58" s="46" t="s">
        <v>94</v>
      </c>
      <c r="F58" s="46"/>
      <c r="G58" s="126"/>
      <c r="H58" s="128"/>
      <c r="I58" s="128"/>
    </row>
    <row r="59" spans="1:9" ht="48" customHeight="1"/>
    <row r="60" spans="1:9" ht="17.25">
      <c r="A60" s="41" t="s">
        <v>79</v>
      </c>
      <c r="B60" s="40"/>
      <c r="C60" s="41" t="s">
        <v>87</v>
      </c>
      <c r="D60" s="40"/>
      <c r="E60" s="41" t="s">
        <v>78</v>
      </c>
      <c r="F60" s="130"/>
      <c r="G60" s="130"/>
      <c r="H60" s="41" t="s">
        <v>86</v>
      </c>
      <c r="I60" s="43" t="s">
        <v>91</v>
      </c>
    </row>
    <row r="61" spans="1:9" ht="17.25">
      <c r="A61" s="42" t="s">
        <v>77</v>
      </c>
      <c r="B61" s="129" t="s">
        <v>82</v>
      </c>
      <c r="C61" s="129"/>
      <c r="D61" s="129"/>
      <c r="E61" s="41" t="s">
        <v>85</v>
      </c>
      <c r="F61" s="130" t="s">
        <v>95</v>
      </c>
      <c r="G61" s="130"/>
      <c r="H61" s="41" t="s">
        <v>83</v>
      </c>
      <c r="I61" s="40"/>
    </row>
    <row r="62" spans="1:9" ht="17.25">
      <c r="A62" s="42" t="s">
        <v>96</v>
      </c>
      <c r="B62" s="129"/>
      <c r="C62" s="129"/>
      <c r="D62" s="129"/>
      <c r="E62" s="47" t="s">
        <v>84</v>
      </c>
      <c r="F62" s="130" t="s">
        <v>88</v>
      </c>
      <c r="G62" s="130"/>
      <c r="H62" s="47" t="s">
        <v>84</v>
      </c>
      <c r="I62" s="43" t="s">
        <v>89</v>
      </c>
    </row>
    <row r="63" spans="1:9" ht="18" customHeight="1">
      <c r="A63" s="122" t="s">
        <v>93</v>
      </c>
      <c r="B63" s="124"/>
      <c r="C63" s="124"/>
      <c r="D63" s="124"/>
      <c r="E63" s="45"/>
      <c r="F63" s="45"/>
      <c r="G63" s="125" t="s">
        <v>90</v>
      </c>
      <c r="H63" s="127" t="s">
        <v>92</v>
      </c>
      <c r="I63" s="127"/>
    </row>
    <row r="64" spans="1:9" ht="16.5" customHeight="1" thickBot="1">
      <c r="A64" s="123"/>
      <c r="B64" s="39"/>
      <c r="C64" s="39"/>
      <c r="D64" s="39"/>
      <c r="E64" s="46" t="s">
        <v>94</v>
      </c>
      <c r="F64" s="46"/>
      <c r="G64" s="126"/>
      <c r="H64" s="128"/>
      <c r="I64" s="128"/>
    </row>
  </sheetData>
  <mergeCells count="92">
    <mergeCell ref="H24:I25"/>
    <mergeCell ref="A6:A7"/>
    <mergeCell ref="B6:D6"/>
    <mergeCell ref="A30:A31"/>
    <mergeCell ref="H12:I13"/>
    <mergeCell ref="B23:D23"/>
    <mergeCell ref="F23:G23"/>
    <mergeCell ref="B17:D17"/>
    <mergeCell ref="F17:G17"/>
    <mergeCell ref="H18:I19"/>
    <mergeCell ref="F21:G21"/>
    <mergeCell ref="A24:A25"/>
    <mergeCell ref="G24:G25"/>
    <mergeCell ref="B29:D29"/>
    <mergeCell ref="F29:G29"/>
    <mergeCell ref="A18:A19"/>
    <mergeCell ref="F4:G4"/>
    <mergeCell ref="F15:G15"/>
    <mergeCell ref="B16:D16"/>
    <mergeCell ref="B22:D22"/>
    <mergeCell ref="F22:G22"/>
    <mergeCell ref="B18:D18"/>
    <mergeCell ref="G18:G19"/>
    <mergeCell ref="G12:G13"/>
    <mergeCell ref="B4:D4"/>
    <mergeCell ref="B24:D24"/>
    <mergeCell ref="F27:G27"/>
    <mergeCell ref="A1:I1"/>
    <mergeCell ref="F16:G16"/>
    <mergeCell ref="F9:G9"/>
    <mergeCell ref="B10:D10"/>
    <mergeCell ref="F10:G10"/>
    <mergeCell ref="B11:D11"/>
    <mergeCell ref="F11:G11"/>
    <mergeCell ref="B5:D5"/>
    <mergeCell ref="F5:G5"/>
    <mergeCell ref="H6:I7"/>
    <mergeCell ref="G6:G7"/>
    <mergeCell ref="A12:A13"/>
    <mergeCell ref="F3:G3"/>
    <mergeCell ref="B12:D12"/>
    <mergeCell ref="F38:G38"/>
    <mergeCell ref="B38:D38"/>
    <mergeCell ref="F28:G28"/>
    <mergeCell ref="B28:D28"/>
    <mergeCell ref="G30:G31"/>
    <mergeCell ref="B37:D37"/>
    <mergeCell ref="F37:G37"/>
    <mergeCell ref="B30:D30"/>
    <mergeCell ref="A34:I34"/>
    <mergeCell ref="F36:G36"/>
    <mergeCell ref="H30:I31"/>
    <mergeCell ref="H45:I46"/>
    <mergeCell ref="F48:G48"/>
    <mergeCell ref="B49:D49"/>
    <mergeCell ref="F49:G49"/>
    <mergeCell ref="A39:A40"/>
    <mergeCell ref="G39:G40"/>
    <mergeCell ref="H39:I40"/>
    <mergeCell ref="F42:G42"/>
    <mergeCell ref="B43:D43"/>
    <mergeCell ref="A45:A46"/>
    <mergeCell ref="G45:G46"/>
    <mergeCell ref="B44:D44"/>
    <mergeCell ref="F44:G44"/>
    <mergeCell ref="B45:D45"/>
    <mergeCell ref="F43:G43"/>
    <mergeCell ref="B39:D39"/>
    <mergeCell ref="B50:D50"/>
    <mergeCell ref="F50:G50"/>
    <mergeCell ref="A51:A52"/>
    <mergeCell ref="B51:D51"/>
    <mergeCell ref="G51:G52"/>
    <mergeCell ref="H51:I52"/>
    <mergeCell ref="F54:G54"/>
    <mergeCell ref="B55:D55"/>
    <mergeCell ref="F55:G55"/>
    <mergeCell ref="B56:D56"/>
    <mergeCell ref="F56:G56"/>
    <mergeCell ref="A57:A58"/>
    <mergeCell ref="B57:D57"/>
    <mergeCell ref="G57:G58"/>
    <mergeCell ref="H57:I58"/>
    <mergeCell ref="F60:G60"/>
    <mergeCell ref="A63:A64"/>
    <mergeCell ref="B63:D63"/>
    <mergeCell ref="G63:G64"/>
    <mergeCell ref="H63:I64"/>
    <mergeCell ref="B61:D61"/>
    <mergeCell ref="F61:G61"/>
    <mergeCell ref="B62:D62"/>
    <mergeCell ref="F62:G62"/>
  </mergeCells>
  <phoneticPr fontId="3" type="noConversion"/>
  <pageMargins left="0.59055118110236227" right="0.1968503937007874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workbookViewId="0">
      <selection activeCell="E8" sqref="E8"/>
    </sheetView>
  </sheetViews>
  <sheetFormatPr defaultRowHeight="13.5"/>
  <cols>
    <col min="1" max="1" width="28.44140625" customWidth="1"/>
    <col min="2" max="3" width="12" customWidth="1"/>
    <col min="4" max="4" width="8.21875" hidden="1" customWidth="1"/>
  </cols>
  <sheetData>
    <row r="1" spans="1:4" ht="18.75">
      <c r="A1" s="132" t="s">
        <v>59</v>
      </c>
      <c r="B1" s="132" t="s">
        <v>58</v>
      </c>
      <c r="C1" s="132"/>
      <c r="D1" s="34" t="s">
        <v>57</v>
      </c>
    </row>
    <row r="2" spans="1:4" ht="18.75">
      <c r="A2" s="132"/>
      <c r="B2" s="34" t="s">
        <v>56</v>
      </c>
      <c r="C2" s="34" t="s">
        <v>52</v>
      </c>
      <c r="D2" s="34" t="s">
        <v>73</v>
      </c>
    </row>
    <row r="3" spans="1:4" ht="20.25" customHeight="1">
      <c r="A3" s="37" t="s">
        <v>54</v>
      </c>
      <c r="B3" s="49">
        <v>300</v>
      </c>
      <c r="C3" s="49">
        <v>600</v>
      </c>
      <c r="D3" s="49">
        <v>60</v>
      </c>
    </row>
    <row r="4" spans="1:4" ht="20.25" customHeight="1">
      <c r="A4" s="37" t="s">
        <v>53</v>
      </c>
      <c r="B4" s="49">
        <v>300</v>
      </c>
      <c r="C4" s="49">
        <v>600</v>
      </c>
      <c r="D4" s="49">
        <v>50</v>
      </c>
    </row>
    <row r="5" spans="1:4" ht="20.25" customHeight="1">
      <c r="A5" s="37" t="s">
        <v>55</v>
      </c>
      <c r="B5" s="49">
        <v>100</v>
      </c>
      <c r="C5" s="49">
        <v>200</v>
      </c>
      <c r="D5" s="49">
        <v>40</v>
      </c>
    </row>
    <row r="6" spans="1:4" ht="20.25" customHeight="1">
      <c r="A6" s="37" t="s">
        <v>61</v>
      </c>
      <c r="B6" s="49">
        <v>300</v>
      </c>
      <c r="C6" s="49">
        <v>600</v>
      </c>
      <c r="D6" s="49">
        <v>130</v>
      </c>
    </row>
    <row r="7" spans="1:4" ht="20.25" customHeight="1">
      <c r="A7" s="37" t="s">
        <v>62</v>
      </c>
      <c r="B7" s="49">
        <v>300</v>
      </c>
      <c r="C7" s="49">
        <v>600</v>
      </c>
      <c r="D7" s="49"/>
    </row>
    <row r="8" spans="1:4" ht="20.25" customHeight="1">
      <c r="A8" s="37" t="s">
        <v>60</v>
      </c>
      <c r="B8" s="49">
        <v>300</v>
      </c>
      <c r="C8" s="49">
        <v>600</v>
      </c>
      <c r="D8" s="49">
        <v>130</v>
      </c>
    </row>
    <row r="9" spans="1:4" ht="20.25" hidden="1" customHeight="1">
      <c r="A9" s="37" t="s">
        <v>41</v>
      </c>
      <c r="B9" s="49">
        <v>100</v>
      </c>
      <c r="C9" s="49">
        <v>200</v>
      </c>
      <c r="D9" s="49">
        <v>30</v>
      </c>
    </row>
    <row r="10" spans="1:4" ht="20.25" customHeight="1">
      <c r="A10" s="37" t="s">
        <v>51</v>
      </c>
      <c r="B10" s="49">
        <v>100</v>
      </c>
      <c r="C10" s="49">
        <v>200</v>
      </c>
      <c r="D10" s="49">
        <v>30</v>
      </c>
    </row>
    <row r="11" spans="1:4" ht="20.25" customHeight="1">
      <c r="A11" s="37" t="s">
        <v>74</v>
      </c>
      <c r="B11" s="49">
        <v>300</v>
      </c>
      <c r="C11" s="49">
        <v>600</v>
      </c>
      <c r="D11" s="49">
        <v>160</v>
      </c>
    </row>
    <row r="12" spans="1:4" ht="20.25" customHeight="1">
      <c r="A12" s="37" t="s">
        <v>49</v>
      </c>
      <c r="B12" s="49">
        <v>300</v>
      </c>
      <c r="C12" s="52" t="s">
        <v>75</v>
      </c>
      <c r="D12" s="49">
        <v>180</v>
      </c>
    </row>
    <row r="13" spans="1:4" ht="20.25" customHeight="1">
      <c r="A13" s="37" t="s">
        <v>50</v>
      </c>
      <c r="B13" s="49">
        <v>500</v>
      </c>
      <c r="C13" s="52" t="s">
        <v>76</v>
      </c>
      <c r="D13" s="49">
        <v>210</v>
      </c>
    </row>
    <row r="14" spans="1:4" ht="20.25" customHeight="1">
      <c r="A14" s="37" t="s">
        <v>40</v>
      </c>
      <c r="B14" s="49">
        <v>200</v>
      </c>
      <c r="C14" s="52" t="s">
        <v>76</v>
      </c>
      <c r="D14" s="49">
        <v>100</v>
      </c>
    </row>
    <row r="15" spans="1:4" ht="20.25" customHeight="1">
      <c r="A15" s="37"/>
      <c r="B15" s="49"/>
      <c r="C15" s="49"/>
      <c r="D15" s="49"/>
    </row>
    <row r="16" spans="1:4" ht="20.25" customHeight="1">
      <c r="A16" s="37" t="s">
        <v>111</v>
      </c>
      <c r="B16" s="49">
        <v>10000</v>
      </c>
      <c r="C16" s="49"/>
      <c r="D16" s="49"/>
    </row>
    <row r="17" spans="1:4" ht="20.25" customHeight="1">
      <c r="A17" s="37" t="s">
        <v>112</v>
      </c>
      <c r="B17" s="49">
        <v>30000</v>
      </c>
      <c r="C17" s="49"/>
      <c r="D17" s="49"/>
    </row>
    <row r="18" spans="1:4" ht="20.25" customHeight="1">
      <c r="A18" s="37" t="s">
        <v>113</v>
      </c>
      <c r="B18" s="49">
        <v>50000</v>
      </c>
      <c r="C18" s="49"/>
      <c r="D18" s="49"/>
    </row>
    <row r="19" spans="1:4" ht="20.25" customHeight="1"/>
    <row r="20" spans="1:4" ht="20.25" customHeight="1">
      <c r="A20" s="33"/>
      <c r="B20" s="33"/>
      <c r="C20" s="33"/>
      <c r="D20" s="33"/>
    </row>
    <row r="21" spans="1:4" ht="18.75">
      <c r="A21" s="35" t="s">
        <v>63</v>
      </c>
      <c r="B21" s="36"/>
      <c r="C21" s="36"/>
      <c r="D21" s="36"/>
    </row>
    <row r="22" spans="1:4" ht="18.75">
      <c r="A22" s="35" t="s">
        <v>67</v>
      </c>
      <c r="B22" s="35" t="s">
        <v>68</v>
      </c>
      <c r="C22" s="35" t="s">
        <v>69</v>
      </c>
      <c r="D22" s="36"/>
    </row>
    <row r="23" spans="1:4">
      <c r="A23" s="37" t="s">
        <v>109</v>
      </c>
      <c r="B23" s="50">
        <v>2000</v>
      </c>
      <c r="C23" s="49"/>
      <c r="D23" s="49">
        <v>10</v>
      </c>
    </row>
    <row r="24" spans="1:4">
      <c r="A24" s="37" t="s">
        <v>110</v>
      </c>
      <c r="B24" s="49">
        <v>4000</v>
      </c>
      <c r="C24" s="49"/>
      <c r="D24" s="49"/>
    </row>
    <row r="25" spans="1:4">
      <c r="A25" s="37" t="s">
        <v>64</v>
      </c>
      <c r="B25" s="49">
        <v>50</v>
      </c>
      <c r="C25" s="49">
        <v>20</v>
      </c>
      <c r="D25" s="49"/>
    </row>
    <row r="26" spans="1:4">
      <c r="A26" s="37" t="s">
        <v>65</v>
      </c>
      <c r="B26" s="49">
        <v>100</v>
      </c>
      <c r="C26" s="49">
        <v>40</v>
      </c>
      <c r="D26" s="49">
        <v>20</v>
      </c>
    </row>
    <row r="27" spans="1:4">
      <c r="A27" s="37" t="s">
        <v>66</v>
      </c>
      <c r="B27" s="49">
        <v>500</v>
      </c>
      <c r="C27" s="49">
        <v>200</v>
      </c>
      <c r="D27" s="49">
        <v>20</v>
      </c>
    </row>
    <row r="28" spans="1:4">
      <c r="A28" s="37" t="s">
        <v>70</v>
      </c>
      <c r="B28" s="49">
        <v>100</v>
      </c>
      <c r="C28" s="49">
        <v>100</v>
      </c>
      <c r="D28" s="49">
        <v>20</v>
      </c>
    </row>
    <row r="29" spans="1:4">
      <c r="A29" s="37" t="s">
        <v>71</v>
      </c>
      <c r="B29" s="49">
        <v>500</v>
      </c>
      <c r="C29" s="49">
        <v>500</v>
      </c>
      <c r="D29" s="49">
        <v>100</v>
      </c>
    </row>
    <row r="30" spans="1:4">
      <c r="A30" s="37" t="s">
        <v>72</v>
      </c>
      <c r="B30" s="49">
        <v>500</v>
      </c>
      <c r="C30" s="49"/>
      <c r="D30" s="49"/>
    </row>
    <row r="31" spans="1:4">
      <c r="B31" s="51"/>
      <c r="C31" s="51"/>
      <c r="D31" s="51"/>
    </row>
  </sheetData>
  <mergeCells count="2">
    <mergeCell ref="B1:C1"/>
    <mergeCell ref="A1:A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130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1</vt:i4>
      </vt:variant>
    </vt:vector>
  </HeadingPairs>
  <TitlesOfParts>
    <vt:vector size="8" baseType="lpstr">
      <vt:lpstr>일반인쇄견적서</vt:lpstr>
      <vt:lpstr>전주대학교 인쇄견적서</vt:lpstr>
      <vt:lpstr>전주대POD견적서</vt:lpstr>
      <vt:lpstr>디프로OA견적서</vt:lpstr>
      <vt:lpstr>인쇄견적서</vt:lpstr>
      <vt:lpstr>주문서</vt:lpstr>
      <vt:lpstr>용지별단가</vt:lpstr>
      <vt:lpstr>디프로OA견적서!Print_Area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inkpri</dc:creator>
  <cp:lastModifiedBy>jjpod</cp:lastModifiedBy>
  <cp:lastPrinted>2018-07-27T00:59:20Z</cp:lastPrinted>
  <dcterms:created xsi:type="dcterms:W3CDTF">2010-11-22T07:40:56Z</dcterms:created>
  <dcterms:modified xsi:type="dcterms:W3CDTF">2022-01-04T09:35:24Z</dcterms:modified>
</cp:coreProperties>
</file>